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2" ContentType="application/binary"/>
  <Override PartName="/xl/commentsmeta5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LLANOS\Desktop\Backup Informacion\Banco De Proyectos\Adriana\POAI 2022\"/>
    </mc:Choice>
  </mc:AlternateContent>
  <bookViews>
    <workbookView xWindow="0" yWindow="0" windowWidth="24000" windowHeight="9030"/>
  </bookViews>
  <sheets>
    <sheet name="1 Trimestre 2022" sheetId="3" r:id="rId1"/>
    <sheet name="2 Trimestre 2022 " sheetId="6" r:id="rId2"/>
    <sheet name="SEPTIEMBRE " sheetId="8" state="hidden" r:id="rId3"/>
    <sheet name="3 Trimestre 2022 " sheetId="14" r:id="rId4"/>
    <sheet name="4 Trimestre 2022  " sheetId="15" r:id="rId5"/>
    <sheet name="Hoja1" sheetId="13" r:id="rId6"/>
  </sheets>
  <definedNames>
    <definedName name="Print_Titles_0" localSheetId="0">#REF!</definedName>
    <definedName name="Print_Titles_0" localSheetId="1">#REF!</definedName>
    <definedName name="Print_Titles_0" localSheetId="3">#REF!</definedName>
    <definedName name="Print_Titles_0" localSheetId="4">#REF!</definedName>
    <definedName name="Print_Titles_0_0" localSheetId="0">#REF!</definedName>
    <definedName name="Print_Titles_0_0" localSheetId="1">#REF!</definedName>
    <definedName name="Print_Titles_0_0" localSheetId="3">#REF!</definedName>
    <definedName name="Print_Titles_0_0" localSheetId="4">#REF!</definedName>
    <definedName name="Print_Titles_0_0_0" localSheetId="0">#REF!</definedName>
    <definedName name="Print_Titles_0_0_0" localSheetId="1">#REF!</definedName>
    <definedName name="Print_Titles_0_0_0" localSheetId="3">#REF!</definedName>
    <definedName name="Print_Titles_0_0_0" localSheetId="4">#REF!</definedName>
  </definedNames>
  <calcPr calcId="162913"/>
  <extLst>
    <ext uri="GoogleSheetsCustomDataVersion1">
      <go:sheetsCustomData xmlns:go="http://customooxmlschemas.google.com/" r:id="rId17" roundtripDataSignature="AMtx7mhGkKbS+EjnmdZVCTVDQP75WEkGmg=="/>
    </ext>
  </extLst>
</workbook>
</file>

<file path=xl/calcChain.xml><?xml version="1.0" encoding="utf-8"?>
<calcChain xmlns="http://schemas.openxmlformats.org/spreadsheetml/2006/main">
  <c r="H53" i="15" l="1"/>
  <c r="H48" i="15"/>
  <c r="G49" i="14"/>
  <c r="G58" i="15"/>
  <c r="G53" i="15"/>
  <c r="I58" i="15" l="1"/>
  <c r="J52" i="15"/>
  <c r="J51" i="15"/>
  <c r="I52" i="15"/>
  <c r="I37" i="15" l="1"/>
  <c r="J37" i="15"/>
  <c r="G56" i="15"/>
  <c r="J55" i="15"/>
  <c r="I55" i="15"/>
  <c r="I56" i="15" s="1"/>
  <c r="H56" i="15"/>
  <c r="H58" i="15" s="1"/>
  <c r="I51" i="15"/>
  <c r="I53" i="15" s="1"/>
  <c r="G48" i="15"/>
  <c r="J47" i="15"/>
  <c r="I47" i="15"/>
  <c r="J46" i="15"/>
  <c r="I46" i="15"/>
  <c r="J45" i="15"/>
  <c r="I45" i="15"/>
  <c r="H42" i="15"/>
  <c r="G42" i="15"/>
  <c r="J41" i="15"/>
  <c r="I41" i="15"/>
  <c r="J40" i="15"/>
  <c r="I40" i="15"/>
  <c r="J39" i="15"/>
  <c r="I39" i="15"/>
  <c r="J38" i="15"/>
  <c r="I38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H27" i="15"/>
  <c r="G27" i="15"/>
  <c r="J26" i="15"/>
  <c r="I26" i="15"/>
  <c r="J25" i="15"/>
  <c r="I25" i="15"/>
  <c r="H24" i="15"/>
  <c r="G24" i="15"/>
  <c r="I23" i="15"/>
  <c r="I22" i="15"/>
  <c r="J21" i="15"/>
  <c r="I21" i="15"/>
  <c r="J20" i="15"/>
  <c r="I20" i="15"/>
  <c r="J19" i="15"/>
  <c r="I19" i="15"/>
  <c r="J18" i="15"/>
  <c r="I18" i="15"/>
  <c r="I17" i="15"/>
  <c r="J16" i="15"/>
  <c r="I16" i="15"/>
  <c r="J15" i="15"/>
  <c r="I15" i="15"/>
  <c r="J14" i="15"/>
  <c r="I14" i="15"/>
  <c r="J13" i="15"/>
  <c r="I13" i="15"/>
  <c r="I12" i="15"/>
  <c r="J11" i="15"/>
  <c r="I11" i="15"/>
  <c r="J10" i="15"/>
  <c r="I10" i="15"/>
  <c r="J9" i="15"/>
  <c r="I9" i="15"/>
  <c r="J8" i="15"/>
  <c r="I8" i="15"/>
  <c r="J7" i="15"/>
  <c r="I7" i="15"/>
  <c r="J6" i="15"/>
  <c r="I6" i="15"/>
  <c r="I52" i="14"/>
  <c r="I53" i="14" s="1"/>
  <c r="G56" i="14"/>
  <c r="H27" i="14"/>
  <c r="H43" i="14"/>
  <c r="H49" i="14"/>
  <c r="J55" i="14"/>
  <c r="I55" i="14"/>
  <c r="I56" i="14" s="1"/>
  <c r="G53" i="14"/>
  <c r="H53" i="14"/>
  <c r="H56" i="14" s="1"/>
  <c r="J47" i="14"/>
  <c r="J48" i="14"/>
  <c r="I48" i="14"/>
  <c r="I47" i="14"/>
  <c r="G43" i="14"/>
  <c r="J46" i="14"/>
  <c r="I46" i="14"/>
  <c r="J32" i="14"/>
  <c r="J33" i="14"/>
  <c r="J34" i="14"/>
  <c r="J35" i="14"/>
  <c r="J36" i="14"/>
  <c r="J37" i="14"/>
  <c r="J38" i="14"/>
  <c r="J39" i="14"/>
  <c r="J40" i="14"/>
  <c r="J41" i="14"/>
  <c r="J42" i="14"/>
  <c r="I42" i="14"/>
  <c r="I32" i="14"/>
  <c r="I33" i="14"/>
  <c r="I34" i="14"/>
  <c r="I35" i="14"/>
  <c r="I36" i="14"/>
  <c r="I37" i="14"/>
  <c r="I38" i="14"/>
  <c r="I39" i="14"/>
  <c r="I40" i="14"/>
  <c r="I41" i="14"/>
  <c r="J20" i="14"/>
  <c r="I20" i="14"/>
  <c r="J31" i="14"/>
  <c r="I31" i="14"/>
  <c r="J48" i="15" l="1"/>
  <c r="J42" i="15"/>
  <c r="I48" i="15"/>
  <c r="J24" i="15"/>
  <c r="G28" i="15"/>
  <c r="I42" i="15"/>
  <c r="I27" i="15"/>
  <c r="I24" i="15"/>
  <c r="H28" i="15"/>
  <c r="J28" i="15" s="1"/>
  <c r="J56" i="15"/>
  <c r="J53" i="15"/>
  <c r="J27" i="15"/>
  <c r="I43" i="14"/>
  <c r="J56" i="14"/>
  <c r="J53" i="14"/>
  <c r="I49" i="14"/>
  <c r="J49" i="14"/>
  <c r="J43" i="14"/>
  <c r="I28" i="15" l="1"/>
  <c r="J58" i="15"/>
  <c r="G27" i="14" l="1"/>
  <c r="J26" i="14"/>
  <c r="I26" i="14"/>
  <c r="J25" i="14"/>
  <c r="I25" i="14"/>
  <c r="H24" i="14"/>
  <c r="H28" i="14" s="1"/>
  <c r="H58" i="14" s="1"/>
  <c r="G24" i="14"/>
  <c r="I23" i="14"/>
  <c r="I22" i="14"/>
  <c r="J21" i="14"/>
  <c r="I21" i="14"/>
  <c r="J19" i="14"/>
  <c r="I19" i="14"/>
  <c r="J18" i="14"/>
  <c r="I18" i="14"/>
  <c r="I17" i="14"/>
  <c r="J16" i="14"/>
  <c r="I16" i="14"/>
  <c r="J15" i="14"/>
  <c r="I15" i="14"/>
  <c r="J14" i="14"/>
  <c r="I14" i="14"/>
  <c r="J13" i="14"/>
  <c r="I13" i="14"/>
  <c r="I12" i="14"/>
  <c r="J11" i="14"/>
  <c r="I11" i="14"/>
  <c r="J10" i="14"/>
  <c r="I10" i="14"/>
  <c r="J9" i="14"/>
  <c r="I9" i="14"/>
  <c r="J8" i="14"/>
  <c r="I8" i="14"/>
  <c r="J7" i="14"/>
  <c r="I7" i="14"/>
  <c r="J6" i="14"/>
  <c r="I6" i="14"/>
  <c r="H30" i="6"/>
  <c r="J30" i="6"/>
  <c r="H27" i="6"/>
  <c r="H31" i="6" s="1"/>
  <c r="J8" i="6"/>
  <c r="G30" i="6"/>
  <c r="J29" i="6"/>
  <c r="I29" i="6"/>
  <c r="I30" i="6" s="1"/>
  <c r="J28" i="6"/>
  <c r="I28" i="6"/>
  <c r="G27" i="6"/>
  <c r="G31" i="6" s="1"/>
  <c r="I26" i="6"/>
  <c r="I25" i="6"/>
  <c r="I24" i="6"/>
  <c r="I23" i="6"/>
  <c r="J22" i="6"/>
  <c r="I22" i="6"/>
  <c r="J21" i="6"/>
  <c r="I21" i="6"/>
  <c r="I20" i="6"/>
  <c r="J19" i="6"/>
  <c r="I19" i="6"/>
  <c r="J18" i="6"/>
  <c r="I18" i="6"/>
  <c r="I17" i="6"/>
  <c r="J16" i="6"/>
  <c r="I16" i="6"/>
  <c r="J15" i="6"/>
  <c r="I15" i="6"/>
  <c r="J14" i="6"/>
  <c r="I14" i="6"/>
  <c r="J13" i="6"/>
  <c r="I13" i="6"/>
  <c r="I12" i="6"/>
  <c r="J11" i="6"/>
  <c r="I11" i="6"/>
  <c r="J10" i="6"/>
  <c r="I10" i="6"/>
  <c r="J9" i="6"/>
  <c r="I9" i="6"/>
  <c r="I8" i="6"/>
  <c r="J7" i="6"/>
  <c r="I7" i="6"/>
  <c r="J6" i="6"/>
  <c r="I6" i="6"/>
  <c r="G30" i="3"/>
  <c r="J29" i="3"/>
  <c r="J28" i="3"/>
  <c r="I29" i="3"/>
  <c r="I30" i="3" s="1"/>
  <c r="I28" i="3"/>
  <c r="H30" i="3"/>
  <c r="J30" i="3" s="1"/>
  <c r="G27" i="3"/>
  <c r="G31" i="3" s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6" i="3"/>
  <c r="J6" i="3"/>
  <c r="I27" i="14" l="1"/>
  <c r="I27" i="3"/>
  <c r="I31" i="3"/>
  <c r="G28" i="14"/>
  <c r="G58" i="14" s="1"/>
  <c r="J58" i="14" s="1"/>
  <c r="I24" i="14"/>
  <c r="I28" i="14" s="1"/>
  <c r="I58" i="14" s="1"/>
  <c r="J24" i="14"/>
  <c r="J27" i="14"/>
  <c r="I27" i="6"/>
  <c r="I31" i="6" s="1"/>
  <c r="J27" i="6"/>
  <c r="J31" i="6"/>
  <c r="J28" i="14" l="1"/>
  <c r="H27" i="3" l="1"/>
  <c r="J22" i="3"/>
  <c r="J21" i="3"/>
  <c r="J19" i="3"/>
  <c r="J18" i="3"/>
  <c r="J16" i="3"/>
  <c r="J15" i="3"/>
  <c r="J14" i="3"/>
  <c r="J13" i="3"/>
  <c r="J11" i="3"/>
  <c r="J10" i="3"/>
  <c r="J9" i="3"/>
  <c r="J8" i="3"/>
  <c r="J7" i="3"/>
  <c r="J27" i="3" l="1"/>
  <c r="H31" i="3"/>
  <c r="J31" i="3" s="1"/>
  <c r="N95" i="8" l="1"/>
  <c r="J95" i="8"/>
  <c r="E95" i="8"/>
  <c r="N94" i="8"/>
  <c r="F94" i="8"/>
  <c r="E94" i="8" s="1"/>
  <c r="N93" i="8"/>
  <c r="M93" i="8"/>
  <c r="N92" i="8"/>
  <c r="M92" i="8"/>
  <c r="F92" i="8"/>
  <c r="E92" i="8"/>
  <c r="N91" i="8"/>
  <c r="M91" i="8"/>
  <c r="F91" i="8"/>
  <c r="E91" i="8"/>
  <c r="N90" i="8"/>
  <c r="M90" i="8"/>
  <c r="F90" i="8"/>
  <c r="E90" i="8"/>
  <c r="N89" i="8"/>
  <c r="M89" i="8"/>
  <c r="F89" i="8"/>
  <c r="E89" i="8"/>
  <c r="N81" i="8"/>
  <c r="M81" i="8"/>
  <c r="F81" i="8"/>
  <c r="E81" i="8" s="1"/>
  <c r="N80" i="8"/>
  <c r="J80" i="8"/>
  <c r="Q95" i="8" s="1"/>
  <c r="F80" i="8"/>
  <c r="N58" i="8"/>
  <c r="M58" i="8"/>
  <c r="N57" i="8"/>
  <c r="M57" i="8"/>
  <c r="F57" i="8"/>
  <c r="N56" i="8"/>
  <c r="M56" i="8"/>
  <c r="O55" i="8"/>
  <c r="O54" i="8" s="1"/>
  <c r="N55" i="8"/>
  <c r="M55" i="8"/>
  <c r="N54" i="8"/>
  <c r="M54" i="8"/>
  <c r="N53" i="8"/>
  <c r="M53" i="8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F38" i="8"/>
  <c r="N37" i="8"/>
  <c r="M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F25" i="8"/>
  <c r="N24" i="8"/>
  <c r="M24" i="8"/>
  <c r="N23" i="8"/>
  <c r="M23" i="8"/>
  <c r="N22" i="8"/>
  <c r="M22" i="8"/>
  <c r="N21" i="8"/>
  <c r="M21" i="8"/>
  <c r="N20" i="8"/>
  <c r="M20" i="8"/>
  <c r="N19" i="8"/>
  <c r="M19" i="8"/>
  <c r="T18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L6" i="8"/>
  <c r="N6" i="8" s="1"/>
  <c r="N5" i="8"/>
  <c r="M5" i="8"/>
  <c r="M6" i="8" l="1"/>
  <c r="L59" i="8"/>
</calcChain>
</file>

<file path=xl/comments1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1"/>
            <color theme="1"/>
            <rFont val="Calibri"/>
            <scheme val="minor"/>
          </rPr>
          <t>======
ID#AAAAewm_YQY
Adriana Yadira Moreno Chacón    (2022-04-18 16:05:54)
No registra movimientos presupuestales, no se solicita seguimiento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So0PUUwX/1MG5zbEZ+flIwU8ubQ=="/>
    </ext>
  </extLst>
</comments>
</file>

<file path=xl/comments2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1"/>
            <color theme="1"/>
            <rFont val="Calibri"/>
            <scheme val="minor"/>
          </rPr>
          <t>======
ID#AAAAewm_YQY
Adriana Yadira Moreno Chacón    (2022-04-18 16:05:54)
No registra movimientos presupuestales, no se solicita seguimiento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eSyceR8G4pJkLOyz3zyTWYQikPg=="/>
    </ext>
  </extLst>
</comments>
</file>

<file path=xl/comments3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1"/>
            <color theme="1"/>
            <rFont val="Calibri"/>
            <scheme val="minor"/>
          </rPr>
          <t>======
ID#AAAAewm_YQY
Adriana Yadira Moreno Chacón    (2022-04-18 16:05:54)
No registra movimientos presupuestales, no se solicita seguimiento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2" authorId="0" shapeId="0">
      <text>
        <r>
          <rPr>
            <sz val="11"/>
            <color theme="1"/>
            <rFont val="Calibri"/>
            <scheme val="minor"/>
          </rPr>
          <t>======
ID#AAAAewm_YQY
Adriana Yadira Moreno Chacón    (2022-04-18 16:05:54)
No registra movimientos presupuestales, no se solicita seguimiento</t>
        </r>
      </text>
    </comment>
  </commentList>
</comments>
</file>

<file path=xl/sharedStrings.xml><?xml version="1.0" encoding="utf-8"?>
<sst xmlns="http://schemas.openxmlformats.org/spreadsheetml/2006/main" count="964" uniqueCount="258">
  <si>
    <t>UNIVERSIDAD DE LOS LLANOS</t>
  </si>
  <si>
    <t>OFICINA DE PLANEACIÓN</t>
  </si>
  <si>
    <t xml:space="preserve">PLAN   OPERATIVO    ANUAL    DE   INVERSIÓN    VIGENCIA   2022 </t>
  </si>
  <si>
    <t>FICHA BPUNI</t>
  </si>
  <si>
    <t>NOMBRE PROPONENTE</t>
  </si>
  <si>
    <t>NOMBRE DEL PROYECTO</t>
  </si>
  <si>
    <t>VALOR PROYECTO</t>
  </si>
  <si>
    <t>Recursos del Proyecto por Fuente</t>
  </si>
  <si>
    <t>Estampilla POAI 2022</t>
  </si>
  <si>
    <t>Cod Resumido</t>
  </si>
  <si>
    <t>Concepto de Gasto</t>
  </si>
  <si>
    <t>Valor proyectado</t>
  </si>
  <si>
    <t xml:space="preserve">Centro de Costos </t>
  </si>
  <si>
    <t xml:space="preserve">Pendiente por ejecutar </t>
  </si>
  <si>
    <t xml:space="preserve">Porcentaje Ejecutado </t>
  </si>
  <si>
    <t xml:space="preserve">Inicial </t>
  </si>
  <si>
    <t xml:space="preserve">comprometido </t>
  </si>
  <si>
    <t>Vigencia anterior</t>
  </si>
  <si>
    <t>VIAC 01 2910 2021</t>
  </si>
  <si>
    <t>VICERRECTORIA ACADEMICA</t>
  </si>
  <si>
    <t>APOYO A LA FORMACIÓN DE ALTO NIVEL Y FORTALECIMIENTO DE LAS COMPETENCIAS DE LOS DOCENTES DE LA UNIVERSIDAD DE LOS LLANOS</t>
  </si>
  <si>
    <t>Recursos Estampilla POAI 2022</t>
  </si>
  <si>
    <t>Gastos de desarrollo</t>
  </si>
  <si>
    <t>PGN</t>
  </si>
  <si>
    <t>Servicios para la comunidad, sociales y personales</t>
  </si>
  <si>
    <t>PFC</t>
  </si>
  <si>
    <t>VIAC 02 2910 2021</t>
  </si>
  <si>
    <t>FORTALECER LOS PROCESOS DE ASEGURAMIENTO DE LA CALIDAD EN LA UNIVERSIDAD DE LOS LLANOS</t>
  </si>
  <si>
    <t>Otros bienes transportables (excepto productos metálicos, maquinaria y equipo)</t>
  </si>
  <si>
    <t>CREE</t>
  </si>
  <si>
    <t xml:space="preserve">PROUNAL </t>
  </si>
  <si>
    <t>VIARE 02 0511 2021</t>
  </si>
  <si>
    <t>VICERRECTORIA DE RECURSOS</t>
  </si>
  <si>
    <t>GESTIÓN INTEGRAL DE LA COMUNICACIÓN COMO PROCESO ESTRATÉGICO PARA LA VISIBILIZACIÓN E IMPACTO DE LA UNIVERSIDAD DE LOS LLANOS EN LA REGIÓN DE LA ORINOQUIA</t>
  </si>
  <si>
    <t>Maquinaria de informática y sus partes, piezas y accesorios</t>
  </si>
  <si>
    <t xml:space="preserve">UNILLANOS </t>
  </si>
  <si>
    <t>Equipo y aparatos de radio, televisión y comunicaciones</t>
  </si>
  <si>
    <t xml:space="preserve">Servicios prestados a las empresas y servicios de producción </t>
  </si>
  <si>
    <t>VIAC 03 0511 2021</t>
  </si>
  <si>
    <t>DESARROLLO DE LA INVESTIGACIÓN, TECNOLOGÍA E INNOVACIÓN PARA LA GENERACIÓN DE UNA PRODUCTIVIDAD CIENTÍFICA CON VISIBILIDAD E IMPACTO EN LA UNIVERSIDAD DE LOS LLANOS</t>
  </si>
  <si>
    <t>Investigación y desarrollo</t>
  </si>
  <si>
    <t>Paquetes de software</t>
  </si>
  <si>
    <t xml:space="preserve">Recursos del Balance Estampilla Unillanos </t>
  </si>
  <si>
    <t>DESARROLLO DE LA INVEST, TECNE INNOV GENERACIÓ PRODUCTIVI</t>
  </si>
  <si>
    <t>VIAC 04 0511 2021</t>
  </si>
  <si>
    <t xml:space="preserve">INTERACCIÓN DE LA UNIVERSIDAD CON EL ENTORNO MEDIANTE LOS DIFERENTES CAMPOS DE PROYECCIÓN SOCIAL, APORTANDO AL DESARROLLO DE LA ORINOQUIA. </t>
  </si>
  <si>
    <t>FCHE 04 0511 2021</t>
  </si>
  <si>
    <t xml:space="preserve">FACULDAD DE CIENCIAS HUMANAS Y DE LA EDUCACIÓN </t>
  </si>
  <si>
    <t>CONSOLIDACIÓN DE LA CALIDAD ACADÉMICA  A TRAVÉS DEL  DESARROLLO DE COMPETENCIAS COMUNICATIVAS EN UN SEGUNDO IDIOMA, UNIVERSIDAD DE LOS LLANOS</t>
  </si>
  <si>
    <t xml:space="preserve">VIAC 05 0811 2021 </t>
  </si>
  <si>
    <t>ELABORACIÓN DE DOCUMENTO MAESTRO DE CONDICIONES PARA LA CREACIÓN DE NUEVOS PROGRAMAS DE LA UNIVERSIDAD DE LOS LLANOS</t>
  </si>
  <si>
    <t>Servicios prestados a las empresas y servicios de producción</t>
  </si>
  <si>
    <t>VIAC 06 0811 2021</t>
  </si>
  <si>
    <t>INTERNACIONALIZACIÓN DEL CURRÍCULO EN PROGRAMAS ACADÉMICOS PARA FORTALECER LA VISIBILIDAD NACIONAL E INTERNACIONAL DE LA UNIVERSIDAD DE LOS LLANOS</t>
  </si>
  <si>
    <t xml:space="preserve">  interna del circulo en programas academicos </t>
  </si>
  <si>
    <t>BIB 06 0811 2021</t>
  </si>
  <si>
    <t>BIBLIOTECA</t>
  </si>
  <si>
    <t>ADQUISICIÓN DE RECURSOS BIBLIOGRÁFICOS PARA EL DESARROLLO DE ACTIVIDADES FORMATIVAS E INVESTIGATIVAS EN LA UNIVERSIDAD DE LOS LLANOS</t>
  </si>
  <si>
    <t>Bases de datos</t>
  </si>
  <si>
    <t>VIAC 07 0811 2021</t>
  </si>
  <si>
    <t>FORTALECIMIENTO DEL SISTEMA DE LABORATORIOS COMO APOYO AL DESARROLLO DE LAS FUNCIONES MISIONALES DE LA UNIVERSIDAD DE LOS LLANOS</t>
  </si>
  <si>
    <t>Otros muebles N.C.P.</t>
  </si>
  <si>
    <t xml:space="preserve">VIAC 08 0911 2021 </t>
  </si>
  <si>
    <t>FORTALECIMIENTO TECNOLÓGICO COMO APOYO A LA OFERTA E INNOVACIÓN ACADÉMICA DE LA UNIVERSIDAD DE LOS LLANOS</t>
  </si>
  <si>
    <t>VIARE 03 0911 2021</t>
  </si>
  <si>
    <t>DOTACIÓN DE EQUIPOS PARA LOS LABORATORIOS BÁSICOS Y ESPECIALIZADOS DE LA UNIVERSIDAD DE LOS LLANOS</t>
  </si>
  <si>
    <t>Otra maquinaria para usos especiales y sus partes y piezas</t>
  </si>
  <si>
    <t xml:space="preserve">dotacion de equipos pa los laboratorios basicos y especializados </t>
  </si>
  <si>
    <t>PLAN 12 0911 2021</t>
  </si>
  <si>
    <t xml:space="preserve">PLANEACIÓN </t>
  </si>
  <si>
    <t>GESTIÓN Y ASEGURAMIENTO DE LAS CONDICIONES MEDIOAMBIENTALES DE LAS DIFERENTES SEDES Y UNIDADES RURALES DE LA UNIVERSIDAD DE LOS LLANOS</t>
  </si>
  <si>
    <t>Otras máquinas para usos generales y sus partes y piezas</t>
  </si>
  <si>
    <t>SIST 01 0911 2021</t>
  </si>
  <si>
    <t xml:space="preserve">SISTEMAS </t>
  </si>
  <si>
    <t>ADQUISICIÓN  DE HERRAMIENTAS TIC PARA EL FORTALECIMIENTO  DE LAS FUNCIONES MISIONALES Y ADMINISTRATIVAS DE LA UNIVERSIDAD DE LOS LLANOS</t>
  </si>
  <si>
    <t>PLAN 13 0911 2021</t>
  </si>
  <si>
    <t>Servicios de la construcción</t>
  </si>
  <si>
    <t>BU 01 1011 2021</t>
  </si>
  <si>
    <t xml:space="preserve">BIENESTAR </t>
  </si>
  <si>
    <t xml:space="preserve">PROMOVER ESTRATEGIAS QUE MEJOREN  LA CALIDAD DE VIDA DE LA COMUNIDAD DE LA UNIVERSIDAD DE LOS LLANOS </t>
  </si>
  <si>
    <t>Instrumentos musicales</t>
  </si>
  <si>
    <t>Artículos de deporte</t>
  </si>
  <si>
    <t>Recursos PGN</t>
  </si>
  <si>
    <t xml:space="preserve">PGN BU 01 1011 2021 Servicios prestados a las empresas y servicios de producción </t>
  </si>
  <si>
    <t>PGN BU 01 1011 2021  Servicios para la comunidad, sociales y personales</t>
  </si>
  <si>
    <t>ESTAMPILLA UNIV NACIONAL</t>
  </si>
  <si>
    <t>PROUNIVNAC BU   01 1011 2021 Servicios de alojamiento; servicios de suministro de comidas y bebidas;</t>
  </si>
  <si>
    <t>PROUNIVNAC BU   01 1011 2021 Servicios para la comunidad, sociales y personales</t>
  </si>
  <si>
    <t>VIARE 04 1011 2021</t>
  </si>
  <si>
    <t>IMPLEMENTACIÓN DE UN SISTEMA DE COSTEO ACADÉMICO EN LA UNIVERSIDAD DE LOS LLANOS (FASE I)</t>
  </si>
  <si>
    <t>implementacion de un sistema de costeo (fase I)</t>
  </si>
  <si>
    <t>FCARN 08 1111 2021</t>
  </si>
  <si>
    <t>FCS 02 1211 2021</t>
  </si>
  <si>
    <t>FACULTAD DE CIENCIAS DE LA SALUD</t>
  </si>
  <si>
    <t>MEJORAMIENTO DE LA INFRAESTRUCTURA FISICA Y DOTACIÓN  PARA EL LABORATORIO SIMULACIÓN Y DESARROLLO DE HABILIDADES FARMACÉUTICAS FACULTAD DE CIENCIAS DE LA SALUD.</t>
  </si>
  <si>
    <t xml:space="preserve">mejoramiento de la inf fisica y dot para el lab simulacion y desarrollo de habilidades farmaceuticas de salud </t>
  </si>
  <si>
    <t>FCARN 09 1211 2021</t>
  </si>
  <si>
    <t>VIAC 09 1211 2021</t>
  </si>
  <si>
    <t>OFERTA DE DOS PROGRAMAS PROFESIONALES DE LA UNIVERSIDAD DE LOS LLANOS, EN LA MODALIDAD A DISTANCIA TRADICIONAL, EN TRES DEPARTAMENTOS DE LA ORINOQUÍA COLOMBIANA (FASE II)</t>
  </si>
  <si>
    <t>oferta de dos programas prof, en la modalidad a distancia tradicional, en tres dpt de la orinoquia (Fase II)</t>
  </si>
  <si>
    <t>FCHE 03 1911 2020</t>
  </si>
  <si>
    <t>FACULTAD DE CIENCIAS HUMANAS Y DE LA EDUCACIÓN</t>
  </si>
  <si>
    <t>FORTALECIMIENTO DE LA CALIDAD ACADÉMICA A TRAVÉS DE LA ENSEÑANZA Y DESARROLLO DE HABILIDADES COMUNICATIVAS EN EL MANEJO DE UNA SEGUNDA LENGUA</t>
  </si>
  <si>
    <t>Fortalecimiento De La Calidad Académica A Través De La Enseñanza Y Desarrollo De Habilidades Comunicativas En El Manejo De Una Segunda Lengua</t>
  </si>
  <si>
    <t>PLAN 09 2411 2020</t>
  </si>
  <si>
    <t>MANEJO INTEGRAL DE LOS RECURSOS NATURALES Y LOS IMPACTOS AMBIENTALES EN LA UNIVERSIDAD DE LOS LLANOS</t>
  </si>
  <si>
    <t>Recursos Estampilla POAI</t>
  </si>
  <si>
    <t>Manejo Integral De Los Recursos Naturales Y Los Impactos Ambientales En La Universidad De Los Llanos</t>
  </si>
  <si>
    <t>MEJORAMIENTO DE LAS PORTERIAS DE ACCESO  PEATONAL Y VEHICULAR DE LOS CAMPUS BARCELONA Y SAN ANTONIO, UNIVERSIDAD DE LOS LLANOS</t>
  </si>
  <si>
    <t>PFC 2020</t>
  </si>
  <si>
    <t>PFC-2020 Mejoramiento Porterias Barcelona-San Antonio</t>
  </si>
  <si>
    <t>CREE, FCS 01 2411 2020</t>
  </si>
  <si>
    <t>CONSTRUCCIÓN DE DOMOS GEODÉSICOS PARA EL BIENESTAR ESTUDIANTIL EN EL CAMPUS SAN ANTONIO, UNIVERSIDAD DE LOS LLANOS</t>
  </si>
  <si>
    <t xml:space="preserve">RECURSOS CREE </t>
  </si>
  <si>
    <t>CREE-FCS 01 2411 2020 Construcción De Domos Geodesicós Para El Bienestar Estudiantil En El Campus San Antonio</t>
  </si>
  <si>
    <t>CREE, BU 08 1209 2019</t>
  </si>
  <si>
    <t>IMPLEMENTACIÓN DEL PROGRAMA DE ALIMENTACIÓN COMO HERRAMIENTA PARA MEJORAR LA PERMANENCIA ESTUDIANTIL EN LA UNIVERSIDAD DE LOS LLANOS</t>
  </si>
  <si>
    <t>RECURSOS CREE</t>
  </si>
  <si>
    <t>BU 08 1209 2019 Implementacion del Programa de alimentacion como herramienta permanencia estudiantil</t>
  </si>
  <si>
    <t>BU 08 1209 2019 Servicios para la comunidad, sociales y personales</t>
  </si>
  <si>
    <t>ESTP. UNIV.NAC FCS 01 2411 2020</t>
  </si>
  <si>
    <t>Estampilla PROUNIV  Nacional</t>
  </si>
  <si>
    <t>PROUNIV-NAC-2020 Construcción De Domos Geodesicós Para El Bienestar Estudiantil En El Campus San Antonio</t>
  </si>
  <si>
    <t>ESTUDIO Y DISEÑOS PO Y PM INFRAEST</t>
  </si>
  <si>
    <t>PFC PLAN 01 1208 2019 Estudios y Diseños infraestructura fisica</t>
  </si>
  <si>
    <t>Plan 02 3110 2019</t>
  </si>
  <si>
    <t>ESTUDIOS Y DISEÑOS EDIFICIO AULAS SANTONIO</t>
  </si>
  <si>
    <t>Plan 02 3110 2019 Estudio y Diseño sede San Antonio</t>
  </si>
  <si>
    <t>POAI</t>
  </si>
  <si>
    <t xml:space="preserve">Valor ejecutado a julio 2022 </t>
  </si>
  <si>
    <t>TOTAL PROYETOS CON RECURSOS ESTAMPILLA UNILLANOS Y EXCEDENTES POAI 2022</t>
  </si>
  <si>
    <t>PROYECTOS PLAN DE FOMENTO A LA CALIDAD 2022</t>
  </si>
  <si>
    <t>VIAC 02 2604 2022</t>
  </si>
  <si>
    <t>Vicerrectoría Académica</t>
  </si>
  <si>
    <t>Implementación de escenarios para la apropiación social del conocimiento en el campus Restrepo, de la Universidad de los Llanos (fase I)</t>
  </si>
  <si>
    <t>PFC 2022</t>
  </si>
  <si>
    <t>construcción y servicios de la construcción</t>
  </si>
  <si>
    <t>FCHE 01 1605 2022</t>
  </si>
  <si>
    <t>Facultad de Ciencias Humanas y de la Educación</t>
  </si>
  <si>
    <t>Dotación del laboratorio de fisiología del esfuerzo y  gimnasio de fuerza de la universidad de los Llanos.</t>
  </si>
  <si>
    <t>instrumentos y aparatos de medición, verificación, análisis, de navegación y para otros fines excepto instrumentos ópticos, instrumentos de control de procesos industriales, sus partes, piezas y accesorios</t>
  </si>
  <si>
    <t>BU 01 2604 2022</t>
  </si>
  <si>
    <t>Bienestar</t>
  </si>
  <si>
    <t>Fortalecer las condiciones de bienestar a través de la dotación de espacios dedicados a la integración de la comunidad de la Universidad de los Llanos</t>
  </si>
  <si>
    <t>otros muebles n.c.p.</t>
  </si>
  <si>
    <t>VIAC 03 2604 2022</t>
  </si>
  <si>
    <t>Ampliación de la capacidad tecnológica para el acceso de la comunidad universitaria  a la plataforma virtual de aprendizaje de la Universidad de los Llanos</t>
  </si>
  <si>
    <t>paquetes de software</t>
  </si>
  <si>
    <t>FCBI 01 2604 2022</t>
  </si>
  <si>
    <t>Facultad de Ciencias Básicas e Ingienerias</t>
  </si>
  <si>
    <t>Mejoramiento de la infraestructura física y dotación del centro de óptica de la Universidad de los Llanos</t>
  </si>
  <si>
    <t>PLAN 01 2604 2022</t>
  </si>
  <si>
    <t>Planeación</t>
  </si>
  <si>
    <t>Mejoramiento del sistema eléctrico del comedor universitario y adquisición de grúa para el mantenimiento de las instalaciones de la Universidad de los Llanos</t>
  </si>
  <si>
    <t>otra maquinaria para usos especiales y sus partes y piezas</t>
  </si>
  <si>
    <t>Facultad de Ciencias Agropecuarias y Recursos Natuarales</t>
  </si>
  <si>
    <t>Mejoramiento de infraestructura física, para el instituto de acuicultura y pesca de la Universidad de los Llanos - sede Barcelona</t>
  </si>
  <si>
    <t>Mejoramiento de los espacios académico-administrativos de la Universidad de Llanos</t>
  </si>
  <si>
    <t>Mejoramiento de la infraestructura física y dotación de las unidades rurales experimentales de la Universidad de los Llanos (Fase I)</t>
  </si>
  <si>
    <t>SIST 01 2604 2022</t>
  </si>
  <si>
    <t>Sistemas</t>
  </si>
  <si>
    <t>Consultoría para la elaboración del plan estratégico de las tecnologías de la información y las comunicaciones (PETI) de la Universidad de los Llanos.</t>
  </si>
  <si>
    <t xml:space="preserve">servicios prestados a las empresas y servicios de producción </t>
  </si>
  <si>
    <t>FCBI 02 2604 2022</t>
  </si>
  <si>
    <t>Fortalecimiento de los procesos técnicos e investigativos del centro de calidad de aguas de la Universidad de los Llanos</t>
  </si>
  <si>
    <t>servicios para la comunidad, sociales y personales</t>
  </si>
  <si>
    <t>TOTAL PROYECTOS PLAN DE FOMENTO A LA CALIDAD 2022</t>
  </si>
  <si>
    <t>PROYECTOS ADICIONADOS 2022</t>
  </si>
  <si>
    <t>PROYECTOS VIGENCIAS ANTERIORES PLAN DE FOMENTO LA CALIDAD</t>
  </si>
  <si>
    <t xml:space="preserve"> PLAN 01 1208 2019</t>
  </si>
  <si>
    <t>PFC 2019</t>
  </si>
  <si>
    <t xml:space="preserve"> PLAN 07 2810 2020</t>
  </si>
  <si>
    <t>FCE 01 2508 2021</t>
  </si>
  <si>
    <t>FCE</t>
  </si>
  <si>
    <t>Mejoramiento y dotación de la sala de docentes de la Facultad de Ciencias Económicas, Universidad de los Llanos Campus San Antonio.</t>
  </si>
  <si>
    <t>PFC 2021</t>
  </si>
  <si>
    <t>PLAN 10 2408 2021</t>
  </si>
  <si>
    <t>Mejoramiento de los Edificios Académico Administrativos de la Universidad de los Llanos</t>
  </si>
  <si>
    <t>PLAN 11 2408 2021</t>
  </si>
  <si>
    <t>PLANEACIÓN</t>
  </si>
  <si>
    <t xml:space="preserve">Mejoramiento de la instalación eléctrica de distribución de baja tensión para todas las edificaciones de la Universidad de los Llanos,Campus Barcelona  </t>
  </si>
  <si>
    <t xml:space="preserve">TOTAL PROYECTOS PLAN DE FOMENTO A LA CALIDAD VIGENCIAS ANTERIORES </t>
  </si>
  <si>
    <t>PROYECTOS VIGENCIAS ANTERIORES ESTAMPILLA UNILLANOS Y OTRAS FUENTES</t>
  </si>
  <si>
    <t>TOTAL PROYECTOS VIGENCIAS ANTERIORES</t>
  </si>
  <si>
    <t>TOTAL PROYECTOS POAI</t>
  </si>
  <si>
    <t>TOTAL PROYECTOS PFC 2022</t>
  </si>
  <si>
    <t>TOTAL PROYECTOS PFC V.A.</t>
  </si>
  <si>
    <t>TOTAL PROYECTOS OTRAS FUENTES V.A.</t>
  </si>
  <si>
    <t>TOTAL EJECUTADO PROYECTO DE INVERSIÓN 2022</t>
  </si>
  <si>
    <r>
      <rPr>
        <b/>
        <sz val="8"/>
        <color rgb="FF000000"/>
        <rFont val="Arial"/>
      </rPr>
      <t xml:space="preserve">Nota: </t>
    </r>
    <r>
      <rPr>
        <sz val="8"/>
        <color rgb="FF000000"/>
        <rFont val="Arial"/>
      </rPr>
      <t>La información reportada en en la columna valor ejecutado, es suministrada por la División Financiera a traves de la ejecución presupuestal del mes de junio del año 2022.</t>
    </r>
  </si>
  <si>
    <t>VIAC 01 0905 2022</t>
  </si>
  <si>
    <t>Ampliación de planta docente de la Universidad de los Llanos</t>
  </si>
  <si>
    <t>VIARE 01 1807 2022</t>
  </si>
  <si>
    <t>Adquisición de vehículos para el desarrollo de los procesos académicos administrativos de la Universidad de los Llanos</t>
  </si>
  <si>
    <t xml:space="preserve">PGN </t>
  </si>
  <si>
    <t>PLAN 02 2507 2022</t>
  </si>
  <si>
    <t xml:space="preserve">Planeación </t>
  </si>
  <si>
    <t xml:space="preserve">
Estudios técnicos, diseños y trámites de licenciamiento del urbanismo del campus Barcelona de la Universidad de los Llanos
</t>
  </si>
  <si>
    <t>Estampilla "Universidad de los Llanos"</t>
  </si>
  <si>
    <t xml:space="preserve">TIPO </t>
  </si>
  <si>
    <t xml:space="preserve">FUENTE DE FINANCIACIÓN </t>
  </si>
  <si>
    <t xml:space="preserve">Estampilla Nacional </t>
  </si>
  <si>
    <t xml:space="preserve">VALOR PROYECTADO </t>
  </si>
  <si>
    <t xml:space="preserve">EJECUTADO R.P </t>
  </si>
  <si>
    <t>SALDO</t>
  </si>
  <si>
    <t>% EJECUTADO</t>
  </si>
  <si>
    <t>TOTAL PROYECTOS ESTAMPILLA "UNIVERSIDAD DE LOS LLANOS" POAI 2022</t>
  </si>
  <si>
    <t>TOTAL PROYECTOS OTRAS FUENTES POAI 2022</t>
  </si>
  <si>
    <t>TOTAL POAI 2022</t>
  </si>
  <si>
    <r>
      <t xml:space="preserve">Nota: </t>
    </r>
    <r>
      <rPr>
        <sz val="9"/>
        <color theme="1"/>
        <rFont val="Times New Roman"/>
        <family val="1"/>
      </rPr>
      <t>La información reportada en en la columna valor ejecutado, es suministrada por la División Financiera a traves de la ejecución presupuestal del mes de marzo del año 2022.</t>
    </r>
  </si>
  <si>
    <t>Apoyo a la formación de alto nivel y fortalecimiento de las competencias de los docentes de la Universidad de los Llanos</t>
  </si>
  <si>
    <t>Fortalecer los procesos de aseguramiento de la calidad en la Universidad de los Llanos</t>
  </si>
  <si>
    <t>Vicerrectoría de Recursos</t>
  </si>
  <si>
    <t>Gestión integral de la comunicación como proceso estratégico para la visibilización e impacto de la Universidad de los Llanos en la región de la Orinoquia</t>
  </si>
  <si>
    <t>Desarrollo de la investigación, tecnología e innovación para la generación de una productividad científica con visibilidad e impacto en la Universidad de los Llanos</t>
  </si>
  <si>
    <t xml:space="preserve">Interacción de la universidad con el entorno mediante los diferentes campos de proyección social, aportando al desarrollo de la Orinoquia. </t>
  </si>
  <si>
    <t xml:space="preserve">Facultad de Ciencias Humanas y de la Educación </t>
  </si>
  <si>
    <t>Consolidación de la calidad académica  a través del  desarrollo de competencias comunicativas en un segundo idioma, Universidad de los Llanos</t>
  </si>
  <si>
    <t>Elaboración de documento maestro de condiciones para la creación de nuevos programas de la Universidad de los Llanos</t>
  </si>
  <si>
    <t>Internacionalización del currículo en programas académicos para fortalecer la visibilidad nacional e internacional de la Universidad de los Llanos</t>
  </si>
  <si>
    <t>Biblioteca</t>
  </si>
  <si>
    <t>Adquisición de recursos bibliográficos para el desarrollo de actividades formativas e investigativas en la Universidad de los Llanos</t>
  </si>
  <si>
    <t>Fortalecimiento del sistema de laboratorios como apoyo al desarrollo de las funciones misionales de la Universidad de los Llanos</t>
  </si>
  <si>
    <t>Fortalecimiento tecnológico como apoyo a la oferta e innovación académica de la Universidad de los Llanos</t>
  </si>
  <si>
    <t>Dotación de equipos para los laboratorios básicos y especializados de la Universidad de los Llanos</t>
  </si>
  <si>
    <t>Gestión y aseguramiento de las condiciones medioambientales de las diferentes sedes y unidades rurales de la Universidad de los Llanos</t>
  </si>
  <si>
    <t xml:space="preserve">Sistemas </t>
  </si>
  <si>
    <t>Adquisición  de herramientas tic para el fortalecimiento  de las funciones misionales y administrativas de la Universidad de los Llanos</t>
  </si>
  <si>
    <t>Mejoramiento de los espacios académico-administrativos de la Universidad de los Llanos</t>
  </si>
  <si>
    <t xml:space="preserve">Bienestar </t>
  </si>
  <si>
    <t>Promover estrategias que mejoren  la calidad de vida de la comunidad de la Universidad de los Llanos</t>
  </si>
  <si>
    <t>Implementación de un sistema de costeo académico en la Universidad de los Llanos (Fase I)</t>
  </si>
  <si>
    <t>Facultad de Ciencias Agropecuarias y Recursos Naturales</t>
  </si>
  <si>
    <t>Mejoramiento de infraestructura física,  para el instituto de acuicultura y pesca de la Universidad de los Llanos - sede Barcelona</t>
  </si>
  <si>
    <t>Facultad de Ciencias de la Salud</t>
  </si>
  <si>
    <t>Mejoramiento de la infraestructura fisica y dotación  para el laboratorio simulación y desarrollo de habilidades farmacéuticas facultad de Ciencias de la Salud.</t>
  </si>
  <si>
    <t xml:space="preserve">Mejoramiento de la infraestructura física y dotación de las unidades rurales experimentales  de la Universidad de los Llanos (Fase I)  </t>
  </si>
  <si>
    <t>Oferta de dos programas profesionales de la universidad de los llanos, en la modalidad a distancia tradicional, en tres departamentos de la orinoquía colombiana (Fase II)</t>
  </si>
  <si>
    <t>Mejoramiento de las porterías de acceso  peatonal y vehicular de los campus Barcelona y san Antonio, Universidad de los Llanos</t>
  </si>
  <si>
    <t>Excedentes CREE</t>
  </si>
  <si>
    <t>PLAN 07 2810 2020</t>
  </si>
  <si>
    <t>Adicionado</t>
  </si>
  <si>
    <t>TOTAL PLAN DE FOMENTO A LA CALIDAD 2019 - 2022</t>
  </si>
  <si>
    <t xml:space="preserve"> PROYECTOS ADICIONADOS EXCEDENTES CREE</t>
  </si>
  <si>
    <t>PLAN DE FOMENTO A LA CALIDAD 2019 - 2022</t>
  </si>
  <si>
    <t xml:space="preserve"> PROYECTOS ADICIONADOS ESTAMPILLA "UNIVERSIDAD DE LOS LLANOS" </t>
  </si>
  <si>
    <t xml:space="preserve">TOTAL ADICIONADOS ESTAMPILLA "UNIVERSIDAD DE LOS LLANOS" </t>
  </si>
  <si>
    <t>TOTAL EXCEDENTES CREE</t>
  </si>
  <si>
    <t>TOTAL ADICIONADOS PGN</t>
  </si>
  <si>
    <t xml:space="preserve"> PROYECTOS ADICIONADOS ESTAMPILLA UNIVERSIDAD NACIONAL </t>
  </si>
  <si>
    <t xml:space="preserve">TOTALES POAI - ADICIONADOS ESTAMPILLA "UNIVERSIDAD DE LOS LLANOS" - CREE - PFC 2022 - PGN </t>
  </si>
  <si>
    <t>PLAN 03 3108 2022</t>
  </si>
  <si>
    <t>Estudio de rediseño de la arquitectura institucional de la Universidad de los Llanos</t>
  </si>
  <si>
    <t>PLAN DE FOMENTO A LA CALIDAD 2022</t>
  </si>
  <si>
    <t>TOTAL PLAN DE FOMENTO A LA CALIDAD 2022</t>
  </si>
  <si>
    <t>Nota: La información reportada en en la columna valor ejecutado, es suministrada por la División Financiera a traves de la ejecución presupuestal del mes de junio del año 2022.</t>
  </si>
  <si>
    <t>Nota: La información reportada en en la columna valor ejecutado, es suministrada por la División Financiera a traves de la ejecución presupuestal del mes de septiembre del año 2022.</t>
  </si>
  <si>
    <t>Nota: La información reportada en en la columna valor ejecutado, es suministrada por la División Financiera a traves de la ejecución presupuestal del mes de diciembre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</si>
</sst>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8" formatCode="&quot;$&quot;\ #,##0.00;[Red]\-&quot;$&quot;\ #,##0.00"/>
    <numFmt numFmtId="164" formatCode="&quot;$&quot;#,##0"/>
    <numFmt numFmtId="165" formatCode="&quot;$&quot;\ #,##0"/>
    <numFmt numFmtId="166" formatCode="_(&quot;$&quot;\ * #,##0_);_(&quot;$&quot;\ * \(#,##0\);_(&quot;$&quot;\ * &quot;-&quot;??_);_(@_)"/>
    <numFmt numFmtId="167" formatCode="###,##0"/>
    <numFmt numFmtId="168" formatCode="###,###,###,###,###,###;\ \(###,###,###,###,###,###\)"/>
    <numFmt numFmtId="169" formatCode="&quot;$&quot;\ #,##0.00_);[Red]\(&quot;$&quot;\ #,##0.00\)"/>
  </numFmts>
  <fonts count="41">
    <font>
      <sz val="11"/>
      <color theme="1"/>
      <name val="Calibri"/>
      <scheme val="minor"/>
    </font>
    <font>
      <sz val="8"/>
      <color rgb="FF000000"/>
      <name val="Arial"/>
    </font>
    <font>
      <b/>
      <sz val="9"/>
      <color rgb="FF000000"/>
      <name val="Times New Roman"/>
    </font>
    <font>
      <sz val="9"/>
      <color theme="1"/>
      <name val="Arial"/>
    </font>
    <font>
      <b/>
      <sz val="10"/>
      <color rgb="FFFF0000"/>
      <name val="Arial"/>
    </font>
    <font>
      <b/>
      <sz val="10"/>
      <color theme="0"/>
      <name val="Arial Narrow"/>
    </font>
    <font>
      <b/>
      <sz val="9"/>
      <color rgb="FFFF0000"/>
      <name val="Arial"/>
    </font>
    <font>
      <sz val="8"/>
      <color theme="1"/>
      <name val="Arial"/>
    </font>
    <font>
      <sz val="11"/>
      <name val="Calibri"/>
    </font>
    <font>
      <b/>
      <sz val="9"/>
      <color theme="0"/>
      <name val="Arial"/>
    </font>
    <font>
      <b/>
      <sz val="8"/>
      <color rgb="FF000000"/>
      <name val="Arial"/>
    </font>
    <font>
      <sz val="11"/>
      <color theme="1"/>
      <name val="Times New Roman"/>
    </font>
    <font>
      <b/>
      <sz val="10"/>
      <color rgb="FFFFFFFF"/>
      <name val="Arial Narrow"/>
    </font>
    <font>
      <sz val="8"/>
      <color rgb="FF000000"/>
      <name val="Inconsolata"/>
    </font>
    <font>
      <sz val="11"/>
      <color theme="1"/>
      <name val="Calibri"/>
    </font>
    <font>
      <b/>
      <sz val="10"/>
      <color theme="0"/>
      <name val="Arial"/>
    </font>
    <font>
      <b/>
      <sz val="11"/>
      <color rgb="FF000000"/>
      <name val="Arial Narrow"/>
    </font>
    <font>
      <b/>
      <sz val="12"/>
      <color rgb="FF000000"/>
      <name val="Arial Narrow"/>
    </font>
    <font>
      <sz val="9"/>
      <color theme="1"/>
      <name val="Calibri"/>
    </font>
    <font>
      <b/>
      <sz val="11"/>
      <color theme="0"/>
      <name val="Arial Narrow"/>
    </font>
    <font>
      <sz val="8"/>
      <color theme="0"/>
      <name val="Arial"/>
    </font>
    <font>
      <b/>
      <sz val="11"/>
      <color theme="1"/>
      <name val="Arial Narrow"/>
    </font>
    <font>
      <sz val="8"/>
      <color theme="1"/>
      <name val="Arial Narrow"/>
    </font>
    <font>
      <sz val="11"/>
      <color theme="0"/>
      <name val="Arial Narrow"/>
    </font>
    <font>
      <b/>
      <sz val="10"/>
      <color theme="1"/>
      <name val="Arial"/>
    </font>
    <font>
      <b/>
      <sz val="10"/>
      <color rgb="FF000000"/>
      <name val="Arial"/>
    </font>
    <font>
      <u/>
      <sz val="8"/>
      <color theme="1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9"/>
      <color rgb="FFFFFFFF"/>
      <name val="Times New Roman"/>
      <family val="1"/>
    </font>
    <font>
      <b/>
      <sz val="9"/>
      <color theme="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rgb="FFC00000"/>
        <bgColor rgb="FFC00000"/>
      </patternFill>
    </fill>
    <fill>
      <patternFill patternType="solid">
        <fgColor rgb="FFE5DFEC"/>
        <bgColor rgb="FFE5DFEC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wrapText="1"/>
    </xf>
    <xf numFmtId="3" fontId="1" fillId="3" borderId="2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right" vertical="top"/>
    </xf>
    <xf numFmtId="168" fontId="1" fillId="0" borderId="0" xfId="0" applyNumberFormat="1" applyFont="1" applyAlignment="1">
      <alignment horizontal="right" vertical="top"/>
    </xf>
    <xf numFmtId="3" fontId="1" fillId="0" borderId="1" xfId="0" applyNumberFormat="1" applyFont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shrinkToFi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shrinkToFit="1"/>
    </xf>
    <xf numFmtId="0" fontId="7" fillId="0" borderId="3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9" fontId="11" fillId="0" borderId="0" xfId="0" applyNumberFormat="1" applyFont="1"/>
    <xf numFmtId="164" fontId="12" fillId="2" borderId="1" xfId="0" applyNumberFormat="1" applyFont="1" applyFill="1" applyBorder="1" applyAlignment="1">
      <alignment horizontal="center" vertical="center" wrapText="1"/>
    </xf>
    <xf numFmtId="3" fontId="13" fillId="3" borderId="2" xfId="0" applyNumberFormat="1" applyFont="1" applyFill="1" applyBorder="1"/>
    <xf numFmtId="3" fontId="1" fillId="0" borderId="3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vertical="center"/>
    </xf>
    <xf numFmtId="0" fontId="14" fillId="0" borderId="0" xfId="0" applyFont="1"/>
    <xf numFmtId="166" fontId="1" fillId="0" borderId="0" xfId="0" applyNumberFormat="1" applyFont="1" applyAlignment="1">
      <alignment vertical="center"/>
    </xf>
    <xf numFmtId="166" fontId="1" fillId="3" borderId="2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vertical="center"/>
    </xf>
    <xf numFmtId="10" fontId="1" fillId="6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8" fontId="1" fillId="3" borderId="2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vertical="center"/>
    </xf>
    <xf numFmtId="10" fontId="1" fillId="3" borderId="8" xfId="0" applyNumberFormat="1" applyFont="1" applyFill="1" applyBorder="1" applyAlignment="1">
      <alignment vertical="center"/>
    </xf>
    <xf numFmtId="166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vertical="center"/>
    </xf>
    <xf numFmtId="10" fontId="15" fillId="2" borderId="1" xfId="0" applyNumberFormat="1" applyFont="1" applyFill="1" applyBorder="1" applyAlignment="1">
      <alignment vertical="center"/>
    </xf>
    <xf numFmtId="3" fontId="17" fillId="3" borderId="15" xfId="0" applyNumberFormat="1" applyFont="1" applyFill="1" applyBorder="1" applyAlignment="1">
      <alignment vertical="center" wrapText="1"/>
    </xf>
    <xf numFmtId="3" fontId="17" fillId="3" borderId="15" xfId="0" applyNumberFormat="1" applyFont="1" applyFill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166" fontId="20" fillId="8" borderId="8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vertical="center"/>
    </xf>
    <xf numFmtId="10" fontId="20" fillId="8" borderId="1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10" fontId="20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3" fontId="23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shrinkToFit="1"/>
    </xf>
    <xf numFmtId="1" fontId="7" fillId="3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1" fillId="9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vertical="center"/>
    </xf>
    <xf numFmtId="10" fontId="9" fillId="2" borderId="1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vertical="center"/>
    </xf>
    <xf numFmtId="10" fontId="1" fillId="3" borderId="21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/>
    </xf>
    <xf numFmtId="1" fontId="26" fillId="3" borderId="8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left" vertical="center"/>
    </xf>
    <xf numFmtId="165" fontId="28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horizontal="left" vertical="center" wrapText="1"/>
    </xf>
    <xf numFmtId="3" fontId="7" fillId="10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right" vertical="center"/>
    </xf>
    <xf numFmtId="3" fontId="1" fillId="10" borderId="1" xfId="0" applyNumberFormat="1" applyFont="1" applyFill="1" applyBorder="1" applyAlignment="1">
      <alignment vertical="center"/>
    </xf>
    <xf numFmtId="10" fontId="1" fillId="10" borderId="1" xfId="0" applyNumberFormat="1" applyFont="1" applyFill="1" applyBorder="1" applyAlignment="1">
      <alignment vertical="center"/>
    </xf>
    <xf numFmtId="166" fontId="7" fillId="10" borderId="1" xfId="0" applyNumberFormat="1" applyFont="1" applyFill="1" applyBorder="1" applyAlignment="1">
      <alignment horizontal="right" vertical="center"/>
    </xf>
    <xf numFmtId="3" fontId="7" fillId="10" borderId="1" xfId="0" applyNumberFormat="1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right" vertical="center"/>
    </xf>
    <xf numFmtId="165" fontId="1" fillId="10" borderId="1" xfId="0" applyNumberFormat="1" applyFont="1" applyFill="1" applyBorder="1" applyAlignment="1">
      <alignment vertical="center"/>
    </xf>
    <xf numFmtId="3" fontId="1" fillId="10" borderId="1" xfId="0" applyNumberFormat="1" applyFont="1" applyFill="1" applyBorder="1" applyAlignment="1">
      <alignment vertical="center" wrapText="1"/>
    </xf>
    <xf numFmtId="37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69" fontId="14" fillId="0" borderId="0" xfId="0" applyNumberFormat="1" applyFont="1"/>
    <xf numFmtId="0" fontId="0" fillId="0" borderId="0" xfId="0" applyFont="1" applyAlignment="1"/>
    <xf numFmtId="164" fontId="30" fillId="2" borderId="8" xfId="0" applyNumberFormat="1" applyFont="1" applyFill="1" applyBorder="1" applyAlignment="1">
      <alignment horizontal="center" vertical="center"/>
    </xf>
    <xf numFmtId="164" fontId="30" fillId="2" borderId="8" xfId="0" applyNumberFormat="1" applyFont="1" applyFill="1" applyBorder="1" applyAlignment="1">
      <alignment horizontal="center" vertical="center" wrapText="1"/>
    </xf>
    <xf numFmtId="166" fontId="32" fillId="2" borderId="24" xfId="0" applyNumberFormat="1" applyFont="1" applyFill="1" applyBorder="1" applyAlignment="1">
      <alignment vertical="center"/>
    </xf>
    <xf numFmtId="10" fontId="32" fillId="12" borderId="24" xfId="0" applyNumberFormat="1" applyFont="1" applyFill="1" applyBorder="1" applyAlignment="1">
      <alignment horizontal="center" vertical="center"/>
    </xf>
    <xf numFmtId="165" fontId="31" fillId="2" borderId="27" xfId="0" applyNumberFormat="1" applyFont="1" applyFill="1" applyBorder="1" applyAlignment="1">
      <alignment vertical="center"/>
    </xf>
    <xf numFmtId="3" fontId="32" fillId="2" borderId="27" xfId="0" applyNumberFormat="1" applyFont="1" applyFill="1" applyBorder="1" applyAlignment="1">
      <alignment horizontal="center" vertical="center"/>
    </xf>
    <xf numFmtId="166" fontId="32" fillId="2" borderId="27" xfId="0" applyNumberFormat="1" applyFont="1" applyFill="1" applyBorder="1" applyAlignment="1">
      <alignment vertical="center"/>
    </xf>
    <xf numFmtId="0" fontId="33" fillId="0" borderId="0" xfId="0" applyFont="1" applyAlignment="1"/>
    <xf numFmtId="0" fontId="34" fillId="0" borderId="0" xfId="0" applyFont="1"/>
    <xf numFmtId="3" fontId="34" fillId="0" borderId="0" xfId="0" applyNumberFormat="1" applyFont="1" applyAlignment="1">
      <alignment vertical="center"/>
    </xf>
    <xf numFmtId="3" fontId="34" fillId="0" borderId="24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left" vertical="center"/>
    </xf>
    <xf numFmtId="3" fontId="29" fillId="0" borderId="0" xfId="0" applyNumberFormat="1" applyFont="1" applyAlignment="1">
      <alignment vertical="center" wrapText="1"/>
    </xf>
    <xf numFmtId="3" fontId="33" fillId="0" borderId="0" xfId="0" applyNumberFormat="1" applyFont="1" applyAlignment="1">
      <alignment horizontal="center" vertical="center"/>
    </xf>
    <xf numFmtId="0" fontId="33" fillId="0" borderId="0" xfId="0" applyFont="1"/>
    <xf numFmtId="3" fontId="35" fillId="3" borderId="2" xfId="0" applyNumberFormat="1" applyFont="1" applyFill="1" applyBorder="1" applyAlignment="1">
      <alignment vertical="center"/>
    </xf>
    <xf numFmtId="3" fontId="35" fillId="3" borderId="24" xfId="0" applyNumberFormat="1" applyFont="1" applyFill="1" applyBorder="1" applyAlignment="1">
      <alignment horizontal="center" vertical="center"/>
    </xf>
    <xf numFmtId="3" fontId="35" fillId="3" borderId="24" xfId="0" applyNumberFormat="1" applyFont="1" applyFill="1" applyBorder="1" applyAlignment="1">
      <alignment horizontal="center" vertical="center" wrapText="1"/>
    </xf>
    <xf numFmtId="3" fontId="36" fillId="0" borderId="24" xfId="0" applyNumberFormat="1" applyFont="1" applyBorder="1" applyAlignment="1">
      <alignment horizontal="center" vertical="center" wrapText="1"/>
    </xf>
    <xf numFmtId="165" fontId="36" fillId="0" borderId="24" xfId="0" applyNumberFormat="1" applyFont="1" applyBorder="1" applyAlignment="1">
      <alignment horizontal="center" vertical="center"/>
    </xf>
    <xf numFmtId="6" fontId="36" fillId="4" borderId="22" xfId="0" applyNumberFormat="1" applyFont="1" applyFill="1" applyBorder="1" applyAlignment="1">
      <alignment horizontal="center" vertical="center"/>
    </xf>
    <xf numFmtId="10" fontId="36" fillId="3" borderId="24" xfId="0" applyNumberFormat="1" applyFont="1" applyFill="1" applyBorder="1" applyAlignment="1">
      <alignment horizontal="center" vertical="center"/>
    </xf>
    <xf numFmtId="0" fontId="36" fillId="0" borderId="0" xfId="0" applyFont="1" applyAlignment="1"/>
    <xf numFmtId="3" fontId="35" fillId="0" borderId="0" xfId="0" applyNumberFormat="1" applyFont="1" applyAlignment="1">
      <alignment vertical="center"/>
    </xf>
    <xf numFmtId="3" fontId="36" fillId="0" borderId="8" xfId="0" applyNumberFormat="1" applyFont="1" applyBorder="1" applyAlignment="1">
      <alignment horizontal="center" vertical="center" wrapText="1"/>
    </xf>
    <xf numFmtId="165" fontId="35" fillId="0" borderId="3" xfId="0" applyNumberFormat="1" applyFont="1" applyBorder="1" applyAlignment="1">
      <alignment horizontal="center" vertical="center" wrapText="1"/>
    </xf>
    <xf numFmtId="6" fontId="36" fillId="0" borderId="22" xfId="0" applyNumberFormat="1" applyFont="1" applyBorder="1" applyAlignment="1">
      <alignment horizontal="center" vertical="center"/>
    </xf>
    <xf numFmtId="165" fontId="35" fillId="0" borderId="3" xfId="0" applyNumberFormat="1" applyFont="1" applyBorder="1" applyAlignment="1">
      <alignment horizontal="center" vertical="center"/>
    </xf>
    <xf numFmtId="6" fontId="36" fillId="3" borderId="22" xfId="0" applyNumberFormat="1" applyFont="1" applyFill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 vertical="center" wrapText="1"/>
    </xf>
    <xf numFmtId="6" fontId="36" fillId="0" borderId="16" xfId="0" applyNumberFormat="1" applyFont="1" applyBorder="1" applyAlignment="1">
      <alignment horizontal="center" vertical="center"/>
    </xf>
    <xf numFmtId="6" fontId="36" fillId="3" borderId="16" xfId="0" applyNumberFormat="1" applyFont="1" applyFill="1" applyBorder="1" applyAlignment="1">
      <alignment horizontal="center" vertical="center"/>
    </xf>
    <xf numFmtId="165" fontId="35" fillId="0" borderId="8" xfId="0" applyNumberFormat="1" applyFont="1" applyBorder="1" applyAlignment="1">
      <alignment horizontal="center" vertical="center" wrapText="1"/>
    </xf>
    <xf numFmtId="165" fontId="35" fillId="0" borderId="24" xfId="0" applyNumberFormat="1" applyFont="1" applyBorder="1" applyAlignment="1">
      <alignment horizontal="center" vertical="center" wrapText="1"/>
    </xf>
    <xf numFmtId="6" fontId="36" fillId="3" borderId="26" xfId="0" applyNumberFormat="1" applyFont="1" applyFill="1" applyBorder="1" applyAlignment="1">
      <alignment horizontal="center" vertical="center"/>
    </xf>
    <xf numFmtId="165" fontId="36" fillId="0" borderId="3" xfId="0" applyNumberFormat="1" applyFont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/>
    </xf>
    <xf numFmtId="8" fontId="36" fillId="3" borderId="16" xfId="0" applyNumberFormat="1" applyFont="1" applyFill="1" applyBorder="1" applyAlignment="1">
      <alignment horizontal="center" vertical="center"/>
    </xf>
    <xf numFmtId="8" fontId="36" fillId="3" borderId="16" xfId="0" applyNumberFormat="1" applyFont="1" applyFill="1" applyBorder="1" applyAlignment="1">
      <alignment horizontal="center" vertical="center" wrapText="1"/>
    </xf>
    <xf numFmtId="0" fontId="35" fillId="0" borderId="0" xfId="0" applyFont="1"/>
    <xf numFmtId="165" fontId="36" fillId="0" borderId="8" xfId="0" applyNumberFormat="1" applyFont="1" applyBorder="1" applyAlignment="1">
      <alignment horizontal="center" vertical="center"/>
    </xf>
    <xf numFmtId="8" fontId="36" fillId="3" borderId="22" xfId="0" applyNumberFormat="1" applyFont="1" applyFill="1" applyBorder="1" applyAlignment="1">
      <alignment horizontal="center" vertical="center" wrapText="1"/>
    </xf>
    <xf numFmtId="3" fontId="35" fillId="0" borderId="2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8" fillId="0" borderId="0" xfId="0" applyNumberFormat="1" applyFont="1" applyAlignment="1">
      <alignment horizontal="center" vertical="center"/>
    </xf>
    <xf numFmtId="3" fontId="35" fillId="0" borderId="0" xfId="0" applyNumberFormat="1" applyFont="1" applyAlignment="1">
      <alignment horizontal="left" vertical="center"/>
    </xf>
    <xf numFmtId="3" fontId="38" fillId="0" borderId="0" xfId="0" applyNumberFormat="1" applyFont="1" applyAlignment="1">
      <alignment vertical="center" wrapText="1"/>
    </xf>
    <xf numFmtId="3" fontId="36" fillId="0" borderId="0" xfId="0" applyNumberFormat="1" applyFont="1" applyAlignment="1">
      <alignment horizontal="center" vertical="center"/>
    </xf>
    <xf numFmtId="0" fontId="39" fillId="0" borderId="0" xfId="0" applyFont="1" applyAlignment="1"/>
    <xf numFmtId="3" fontId="36" fillId="0" borderId="29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35" fillId="13" borderId="24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13" borderId="24" xfId="0" applyFont="1" applyFill="1" applyBorder="1" applyAlignment="1">
      <alignment horizontal="center" vertical="center"/>
    </xf>
    <xf numFmtId="3" fontId="35" fillId="4" borderId="24" xfId="0" applyNumberFormat="1" applyFont="1" applyFill="1" applyBorder="1" applyAlignment="1">
      <alignment horizontal="center" vertical="center"/>
    </xf>
    <xf numFmtId="0" fontId="36" fillId="0" borderId="24" xfId="0" applyFont="1" applyBorder="1" applyAlignment="1">
      <alignment horizontal="center"/>
    </xf>
    <xf numFmtId="166" fontId="36" fillId="0" borderId="22" xfId="0" applyNumberFormat="1" applyFont="1" applyBorder="1" applyAlignment="1">
      <alignment horizontal="center" vertical="center"/>
    </xf>
    <xf numFmtId="166" fontId="36" fillId="3" borderId="22" xfId="0" applyNumberFormat="1" applyFont="1" applyFill="1" applyBorder="1" applyAlignment="1">
      <alignment horizontal="center" vertical="center"/>
    </xf>
    <xf numFmtId="6" fontId="36" fillId="0" borderId="24" xfId="0" applyNumberFormat="1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3" fontId="34" fillId="0" borderId="24" xfId="0" applyNumberFormat="1" applyFont="1" applyBorder="1" applyAlignment="1">
      <alignment vertical="center"/>
    </xf>
    <xf numFmtId="0" fontId="33" fillId="0" borderId="24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/>
    </xf>
    <xf numFmtId="0" fontId="0" fillId="0" borderId="0" xfId="0" applyFont="1" applyFill="1" applyAlignment="1"/>
    <xf numFmtId="165" fontId="31" fillId="2" borderId="27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10" fontId="32" fillId="0" borderId="2" xfId="0" applyNumberFormat="1" applyFont="1" applyFill="1" applyBorder="1" applyAlignment="1">
      <alignment horizontal="center" vertical="center"/>
    </xf>
    <xf numFmtId="165" fontId="31" fillId="2" borderId="24" xfId="0" applyNumberFormat="1" applyFont="1" applyFill="1" applyBorder="1" applyAlignment="1">
      <alignment horizontal="center" vertical="center"/>
    </xf>
    <xf numFmtId="3" fontId="31" fillId="2" borderId="23" xfId="0" applyNumberFormat="1" applyFont="1" applyFill="1" applyBorder="1" applyAlignment="1">
      <alignment horizontal="center" vertical="center"/>
    </xf>
    <xf numFmtId="3" fontId="31" fillId="2" borderId="21" xfId="0" applyNumberFormat="1" applyFont="1" applyFill="1" applyBorder="1" applyAlignment="1">
      <alignment horizontal="center" vertical="center"/>
    </xf>
    <xf numFmtId="3" fontId="31" fillId="2" borderId="24" xfId="0" applyNumberFormat="1" applyFont="1" applyFill="1" applyBorder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0" fontId="33" fillId="0" borderId="0" xfId="0" applyFont="1" applyAlignment="1"/>
    <xf numFmtId="3" fontId="29" fillId="0" borderId="2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4" xfId="0" applyFont="1" applyBorder="1"/>
    <xf numFmtId="3" fontId="1" fillId="3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3" fontId="2" fillId="0" borderId="0" xfId="0" applyNumberFormat="1" applyFont="1" applyAlignment="1">
      <alignment horizontal="center" vertical="center"/>
    </xf>
    <xf numFmtId="3" fontId="7" fillId="7" borderId="3" xfId="0" applyNumberFormat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shrinkToFit="1"/>
    </xf>
    <xf numFmtId="3" fontId="15" fillId="2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3" fontId="25" fillId="3" borderId="19" xfId="0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20" xfId="0" applyFont="1" applyBorder="1"/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4" xfId="0" applyFont="1" applyBorder="1"/>
    <xf numFmtId="3" fontId="19" fillId="8" borderId="9" xfId="0" applyNumberFormat="1" applyFont="1" applyFill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/>
    <xf numFmtId="3" fontId="24" fillId="0" borderId="0" xfId="0" applyNumberFormat="1" applyFont="1" applyAlignment="1">
      <alignment horizontal="center" vertical="center" wrapText="1"/>
    </xf>
    <xf numFmtId="3" fontId="1" fillId="9" borderId="3" xfId="0" applyNumberFormat="1" applyFont="1" applyFill="1" applyBorder="1" applyAlignment="1">
      <alignment horizontal="center" vertical="center" wrapText="1"/>
    </xf>
    <xf numFmtId="165" fontId="7" fillId="10" borderId="3" xfId="0" applyNumberFormat="1" applyFont="1" applyFill="1" applyBorder="1" applyAlignment="1">
      <alignment vertical="center"/>
    </xf>
    <xf numFmtId="165" fontId="7" fillId="10" borderId="3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/>
    </xf>
    <xf numFmtId="3" fontId="7" fillId="10" borderId="3" xfId="0" applyNumberFormat="1" applyFont="1" applyFill="1" applyBorder="1" applyAlignment="1">
      <alignment horizontal="center" vertical="center" wrapText="1"/>
    </xf>
    <xf numFmtId="165" fontId="7" fillId="10" borderId="3" xfId="0" applyNumberFormat="1" applyFont="1" applyFill="1" applyBorder="1" applyAlignment="1">
      <alignment vertical="center" wrapText="1"/>
    </xf>
    <xf numFmtId="1" fontId="7" fillId="10" borderId="3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right" vertical="top"/>
    </xf>
    <xf numFmtId="3" fontId="1" fillId="6" borderId="3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 wrapText="1"/>
    </xf>
    <xf numFmtId="3" fontId="7" fillId="6" borderId="3" xfId="0" applyNumberFormat="1" applyFont="1" applyFill="1" applyBorder="1" applyAlignment="1">
      <alignment horizontal="left" vertical="center" wrapText="1"/>
    </xf>
    <xf numFmtId="165" fontId="1" fillId="6" borderId="3" xfId="0" applyNumberFormat="1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64" fontId="30" fillId="2" borderId="22" xfId="0" applyNumberFormat="1" applyFont="1" applyFill="1" applyBorder="1" applyAlignment="1">
      <alignment horizontal="center" vertical="center"/>
    </xf>
    <xf numFmtId="164" fontId="30" fillId="2" borderId="18" xfId="0" applyNumberFormat="1" applyFont="1" applyFill="1" applyBorder="1" applyAlignment="1">
      <alignment horizontal="center" vertical="center"/>
    </xf>
    <xf numFmtId="164" fontId="30" fillId="2" borderId="25" xfId="0" applyNumberFormat="1" applyFont="1" applyFill="1" applyBorder="1" applyAlignment="1">
      <alignment horizontal="center" vertical="center"/>
    </xf>
    <xf numFmtId="3" fontId="30" fillId="11" borderId="26" xfId="0" applyNumberFormat="1" applyFont="1" applyFill="1" applyBorder="1" applyAlignment="1">
      <alignment horizontal="center" vertical="center"/>
    </xf>
    <xf numFmtId="3" fontId="30" fillId="11" borderId="28" xfId="0" applyNumberFormat="1" applyFont="1" applyFill="1" applyBorder="1" applyAlignment="1">
      <alignment horizontal="center" vertical="center"/>
    </xf>
    <xf numFmtId="3" fontId="30" fillId="11" borderId="29" xfId="0" applyNumberFormat="1" applyFont="1" applyFill="1" applyBorder="1" applyAlignment="1">
      <alignment horizontal="center" vertical="center"/>
    </xf>
    <xf numFmtId="3" fontId="30" fillId="11" borderId="24" xfId="0" applyNumberFormat="1" applyFont="1" applyFill="1" applyBorder="1" applyAlignment="1">
      <alignment horizontal="center" vertical="center" wrapText="1"/>
    </xf>
    <xf numFmtId="3" fontId="33" fillId="0" borderId="27" xfId="0" applyNumberFormat="1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219076</xdr:colOff>
      <xdr:row>0</xdr:row>
      <xdr:rowOff>95250</xdr:rowOff>
    </xdr:from>
    <xdr:ext cx="2286000" cy="771525"/>
    <xdr:pic>
      <xdr:nvPicPr>
        <xdr:cNvPr id="2" name="image1.jpg" descr="C:\Users\ALBA.BENJUMEA\Downloads\Logo Unillanos - Horizont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6" y="95250"/>
          <a:ext cx="2286000" cy="7715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0</xdr:row>
      <xdr:rowOff>47625</xdr:rowOff>
    </xdr:from>
    <xdr:ext cx="2181226" cy="809625"/>
    <xdr:pic>
      <xdr:nvPicPr>
        <xdr:cNvPr id="2" name="image1.jpg" descr="C:\Users\ALBA.BENJUMEA\Downloads\Logo Unillanos - Horizont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4" y="47625"/>
          <a:ext cx="2181226" cy="809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0</xdr:rowOff>
    </xdr:from>
    <xdr:ext cx="2066925" cy="676275"/>
    <xdr:pic>
      <xdr:nvPicPr>
        <xdr:cNvPr id="2" name="image1.jpg" descr="C:\Users\ALBA.BENJUMEA\Downloads\Logo Unillanos - Horizont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104775</xdr:rowOff>
    </xdr:from>
    <xdr:ext cx="2162175" cy="742950"/>
    <xdr:pic>
      <xdr:nvPicPr>
        <xdr:cNvPr id="2" name="image1.jpg" descr="C:\Users\ALBA.BENJUMEA\Downloads\Logo Unillanos - Horizont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04775"/>
          <a:ext cx="216217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123825</xdr:rowOff>
    </xdr:from>
    <xdr:ext cx="2171700" cy="714375"/>
    <xdr:pic>
      <xdr:nvPicPr>
        <xdr:cNvPr id="2" name="image1.jpg" descr="C:\Users\ALBA.BENJUMEA\Downloads\Logo Unillanos - Horizontal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123825"/>
          <a:ext cx="2171700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2:Y928"/>
  <sheetViews>
    <sheetView showGridLines="0" tabSelected="1" workbookViewId="0">
      <selection activeCell="L7" sqref="L7"/>
    </sheetView>
  </sheetViews>
  <sheetFormatPr baseColWidth="10" defaultColWidth="14.42578125" defaultRowHeight="15" customHeight="1"/>
  <cols>
    <col min="1" max="1" width="3.42578125" style="145" customWidth="1"/>
    <col min="2" max="2" width="17.28515625" style="145" customWidth="1"/>
    <col min="3" max="3" width="15.140625" style="145" customWidth="1"/>
    <col min="4" max="4" width="30" style="145" customWidth="1"/>
    <col min="5" max="5" width="11.140625" style="145" customWidth="1"/>
    <col min="6" max="6" width="16.140625" style="145" customWidth="1"/>
    <col min="7" max="7" width="16.7109375" style="145" customWidth="1"/>
    <col min="8" max="8" width="18.140625" style="145" customWidth="1"/>
    <col min="9" max="9" width="17.5703125" style="145" customWidth="1"/>
    <col min="10" max="10" width="11.7109375" style="145" customWidth="1"/>
    <col min="11" max="25" width="9.140625" style="145" customWidth="1"/>
    <col min="26" max="16384" width="14.42578125" style="145"/>
  </cols>
  <sheetData>
    <row r="2" spans="1:25" ht="11.25" customHeight="1">
      <c r="A2" s="146"/>
      <c r="B2" s="212"/>
      <c r="C2" s="213"/>
      <c r="D2" s="213"/>
      <c r="E2" s="214" t="s">
        <v>0</v>
      </c>
      <c r="F2" s="214"/>
      <c r="G2" s="214"/>
      <c r="H2" s="214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25" ht="22.5" customHeight="1">
      <c r="A3" s="146"/>
      <c r="B3" s="213"/>
      <c r="C3" s="213"/>
      <c r="D3" s="213"/>
      <c r="E3" s="214" t="s">
        <v>1</v>
      </c>
      <c r="F3" s="214"/>
      <c r="G3" s="214"/>
      <c r="H3" s="214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</row>
    <row r="4" spans="1:25" ht="24" customHeight="1">
      <c r="A4" s="146"/>
      <c r="B4" s="213"/>
      <c r="C4" s="213"/>
      <c r="D4" s="213"/>
      <c r="E4" s="215" t="s">
        <v>2</v>
      </c>
      <c r="F4" s="215"/>
      <c r="G4" s="215"/>
      <c r="H4" s="215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</row>
    <row r="5" spans="1:25" ht="42" customHeight="1">
      <c r="A5" s="146"/>
      <c r="B5" s="138" t="s">
        <v>3</v>
      </c>
      <c r="C5" s="139" t="s">
        <v>4</v>
      </c>
      <c r="D5" s="138" t="s">
        <v>5</v>
      </c>
      <c r="E5" s="138" t="s">
        <v>199</v>
      </c>
      <c r="F5" s="139" t="s">
        <v>200</v>
      </c>
      <c r="G5" s="139" t="s">
        <v>202</v>
      </c>
      <c r="H5" s="139" t="s">
        <v>203</v>
      </c>
      <c r="I5" s="139" t="s">
        <v>204</v>
      </c>
      <c r="J5" s="139" t="s">
        <v>205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s="162" customFormat="1" ht="56.25" customHeight="1">
      <c r="A6" s="155"/>
      <c r="B6" s="156" t="s">
        <v>18</v>
      </c>
      <c r="C6" s="191" t="s">
        <v>133</v>
      </c>
      <c r="D6" s="192" t="s">
        <v>210</v>
      </c>
      <c r="E6" s="189" t="s">
        <v>128</v>
      </c>
      <c r="F6" s="158" t="s">
        <v>198</v>
      </c>
      <c r="G6" s="159">
        <v>400000000</v>
      </c>
      <c r="H6" s="160">
        <v>28598399</v>
      </c>
      <c r="I6" s="160">
        <f>+G6-H6</f>
        <v>371401601</v>
      </c>
      <c r="J6" s="161">
        <f t="shared" ref="J6:J11" si="0">+H6/G6</f>
        <v>7.1495997500000005E-2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</row>
    <row r="7" spans="1:25" s="162" customFormat="1" ht="52.5" customHeight="1">
      <c r="A7" s="155"/>
      <c r="B7" s="156" t="s">
        <v>26</v>
      </c>
      <c r="C7" s="191" t="s">
        <v>133</v>
      </c>
      <c r="D7" s="192" t="s">
        <v>211</v>
      </c>
      <c r="E7" s="189" t="s">
        <v>128</v>
      </c>
      <c r="F7" s="158" t="s">
        <v>198</v>
      </c>
      <c r="G7" s="159">
        <v>700000000</v>
      </c>
      <c r="H7" s="160">
        <v>247564158</v>
      </c>
      <c r="I7" s="160">
        <f t="shared" ref="I7:I26" si="1">+G7-H7</f>
        <v>452435842</v>
      </c>
      <c r="J7" s="161">
        <f t="shared" si="0"/>
        <v>0.35366308285714287</v>
      </c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1:25" s="162" customFormat="1" ht="55.5" customHeight="1">
      <c r="A8" s="163"/>
      <c r="B8" s="182" t="s">
        <v>31</v>
      </c>
      <c r="C8" s="192" t="s">
        <v>212</v>
      </c>
      <c r="D8" s="192" t="s">
        <v>213</v>
      </c>
      <c r="E8" s="189" t="s">
        <v>128</v>
      </c>
      <c r="F8" s="164" t="s">
        <v>198</v>
      </c>
      <c r="G8" s="165">
        <v>500000000</v>
      </c>
      <c r="H8" s="166">
        <v>198582044</v>
      </c>
      <c r="I8" s="160">
        <f t="shared" si="1"/>
        <v>301417956</v>
      </c>
      <c r="J8" s="161">
        <f t="shared" si="0"/>
        <v>0.39716408800000003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</row>
    <row r="9" spans="1:25" s="162" customFormat="1" ht="55.5" customHeight="1">
      <c r="A9" s="155"/>
      <c r="B9" s="156" t="s">
        <v>38</v>
      </c>
      <c r="C9" s="191" t="s">
        <v>133</v>
      </c>
      <c r="D9" s="192" t="s">
        <v>214</v>
      </c>
      <c r="E9" s="189" t="s">
        <v>128</v>
      </c>
      <c r="F9" s="164" t="s">
        <v>198</v>
      </c>
      <c r="G9" s="167">
        <v>2522000000</v>
      </c>
      <c r="H9" s="168">
        <v>332167351</v>
      </c>
      <c r="I9" s="160">
        <f t="shared" si="1"/>
        <v>2189832649</v>
      </c>
      <c r="J9" s="161">
        <f t="shared" si="0"/>
        <v>0.1317079107850912</v>
      </c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s="162" customFormat="1" ht="57.75" customHeight="1">
      <c r="A10" s="155"/>
      <c r="B10" s="156" t="s">
        <v>44</v>
      </c>
      <c r="C10" s="191" t="s">
        <v>133</v>
      </c>
      <c r="D10" s="192" t="s">
        <v>215</v>
      </c>
      <c r="E10" s="189" t="s">
        <v>128</v>
      </c>
      <c r="F10" s="164" t="s">
        <v>198</v>
      </c>
      <c r="G10" s="167">
        <v>1400000000</v>
      </c>
      <c r="H10" s="168">
        <v>313459796</v>
      </c>
      <c r="I10" s="160">
        <f t="shared" si="1"/>
        <v>1086540204</v>
      </c>
      <c r="J10" s="161">
        <f t="shared" si="0"/>
        <v>0.22389985428571429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5" s="162" customFormat="1" ht="61.5" customHeight="1">
      <c r="A11" s="163"/>
      <c r="B11" s="182" t="s">
        <v>46</v>
      </c>
      <c r="C11" s="192" t="s">
        <v>216</v>
      </c>
      <c r="D11" s="192" t="s">
        <v>217</v>
      </c>
      <c r="E11" s="189" t="s">
        <v>128</v>
      </c>
      <c r="F11" s="164" t="s">
        <v>198</v>
      </c>
      <c r="G11" s="169">
        <v>746762000</v>
      </c>
      <c r="H11" s="170">
        <v>132223992</v>
      </c>
      <c r="I11" s="160">
        <f t="shared" si="1"/>
        <v>614538008</v>
      </c>
      <c r="J11" s="161">
        <f t="shared" si="0"/>
        <v>0.17706309640822646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</row>
    <row r="12" spans="1:25" s="162" customFormat="1" ht="50.25" customHeight="1">
      <c r="A12" s="155"/>
      <c r="B12" s="156" t="s">
        <v>49</v>
      </c>
      <c r="C12" s="191" t="s">
        <v>133</v>
      </c>
      <c r="D12" s="192" t="s">
        <v>218</v>
      </c>
      <c r="E12" s="189" t="s">
        <v>128</v>
      </c>
      <c r="F12" s="164" t="s">
        <v>198</v>
      </c>
      <c r="G12" s="169">
        <v>57200000</v>
      </c>
      <c r="H12" s="171">
        <v>0</v>
      </c>
      <c r="I12" s="160">
        <f t="shared" si="1"/>
        <v>57200000</v>
      </c>
      <c r="J12" s="161">
        <v>0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</row>
    <row r="13" spans="1:25" s="162" customFormat="1" ht="59.25" customHeight="1">
      <c r="A13" s="155"/>
      <c r="B13" s="156" t="s">
        <v>52</v>
      </c>
      <c r="C13" s="191" t="s">
        <v>133</v>
      </c>
      <c r="D13" s="192" t="s">
        <v>219</v>
      </c>
      <c r="E13" s="189" t="s">
        <v>128</v>
      </c>
      <c r="F13" s="164" t="s">
        <v>198</v>
      </c>
      <c r="G13" s="167">
        <v>1000000000</v>
      </c>
      <c r="H13" s="168">
        <v>129286979</v>
      </c>
      <c r="I13" s="160">
        <f t="shared" si="1"/>
        <v>870713021</v>
      </c>
      <c r="J13" s="161">
        <f>+H13/G13</f>
        <v>0.129286979</v>
      </c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</row>
    <row r="14" spans="1:25" s="162" customFormat="1" ht="45" customHeight="1">
      <c r="A14" s="155"/>
      <c r="B14" s="156" t="s">
        <v>55</v>
      </c>
      <c r="C14" s="193" t="s">
        <v>220</v>
      </c>
      <c r="D14" s="192" t="s">
        <v>221</v>
      </c>
      <c r="E14" s="189" t="s">
        <v>128</v>
      </c>
      <c r="F14" s="164" t="s">
        <v>198</v>
      </c>
      <c r="G14" s="172">
        <v>1000000000</v>
      </c>
      <c r="H14" s="168">
        <v>903033280</v>
      </c>
      <c r="I14" s="160">
        <f t="shared" si="1"/>
        <v>96966720</v>
      </c>
      <c r="J14" s="161">
        <f>+H14/G14</f>
        <v>0.90303328000000005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5" s="162" customFormat="1" ht="55.5" customHeight="1">
      <c r="A15" s="155"/>
      <c r="B15" s="156" t="s">
        <v>59</v>
      </c>
      <c r="C15" s="191" t="s">
        <v>133</v>
      </c>
      <c r="D15" s="192" t="s">
        <v>222</v>
      </c>
      <c r="E15" s="189" t="s">
        <v>128</v>
      </c>
      <c r="F15" s="158" t="s">
        <v>198</v>
      </c>
      <c r="G15" s="173">
        <v>1000000000</v>
      </c>
      <c r="H15" s="174">
        <v>39266412</v>
      </c>
      <c r="I15" s="160">
        <f t="shared" si="1"/>
        <v>960733588</v>
      </c>
      <c r="J15" s="161">
        <f>+H15/G15</f>
        <v>3.9266412000000001E-2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</row>
    <row r="16" spans="1:25" s="162" customFormat="1" ht="47.25" customHeight="1">
      <c r="A16" s="155"/>
      <c r="B16" s="156" t="s">
        <v>62</v>
      </c>
      <c r="C16" s="191" t="s">
        <v>133</v>
      </c>
      <c r="D16" s="192" t="s">
        <v>223</v>
      </c>
      <c r="E16" s="189" t="s">
        <v>128</v>
      </c>
      <c r="F16" s="164" t="s">
        <v>198</v>
      </c>
      <c r="G16" s="167">
        <v>250523560</v>
      </c>
      <c r="H16" s="168">
        <v>81240840</v>
      </c>
      <c r="I16" s="160">
        <f t="shared" si="1"/>
        <v>169282720</v>
      </c>
      <c r="J16" s="161">
        <f>+H16/G16</f>
        <v>0.32428423099208714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s="162" customFormat="1" ht="66" customHeight="1">
      <c r="A17" s="155"/>
      <c r="B17" s="156" t="s">
        <v>64</v>
      </c>
      <c r="C17" s="191" t="s">
        <v>212</v>
      </c>
      <c r="D17" s="192" t="s">
        <v>224</v>
      </c>
      <c r="E17" s="189" t="s">
        <v>128</v>
      </c>
      <c r="F17" s="164" t="s">
        <v>198</v>
      </c>
      <c r="G17" s="165">
        <v>1400000000</v>
      </c>
      <c r="H17" s="168">
        <v>0</v>
      </c>
      <c r="I17" s="160">
        <f t="shared" si="1"/>
        <v>1400000000</v>
      </c>
      <c r="J17" s="161">
        <v>0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</row>
    <row r="18" spans="1:25" s="162" customFormat="1" ht="57" customHeight="1">
      <c r="A18" s="155"/>
      <c r="B18" s="156" t="s">
        <v>68</v>
      </c>
      <c r="C18" s="193" t="s">
        <v>196</v>
      </c>
      <c r="D18" s="192" t="s">
        <v>225</v>
      </c>
      <c r="E18" s="189" t="s">
        <v>128</v>
      </c>
      <c r="F18" s="164" t="s">
        <v>198</v>
      </c>
      <c r="G18" s="167">
        <v>500000000</v>
      </c>
      <c r="H18" s="168">
        <v>92104872</v>
      </c>
      <c r="I18" s="160">
        <f t="shared" si="1"/>
        <v>407895128</v>
      </c>
      <c r="J18" s="161">
        <f>+H18/G18</f>
        <v>0.18420974400000001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</row>
    <row r="19" spans="1:25" s="162" customFormat="1" ht="56.25" customHeight="1">
      <c r="A19" s="155"/>
      <c r="B19" s="156" t="s">
        <v>72</v>
      </c>
      <c r="C19" s="193" t="s">
        <v>226</v>
      </c>
      <c r="D19" s="192" t="s">
        <v>227</v>
      </c>
      <c r="E19" s="189" t="s">
        <v>128</v>
      </c>
      <c r="F19" s="164" t="s">
        <v>198</v>
      </c>
      <c r="G19" s="165">
        <v>3500000000</v>
      </c>
      <c r="H19" s="168">
        <v>1537451936</v>
      </c>
      <c r="I19" s="160">
        <f t="shared" si="1"/>
        <v>1962548064</v>
      </c>
      <c r="J19" s="161">
        <f>+H19/G19</f>
        <v>0.43927198171428572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</row>
    <row r="20" spans="1:25" s="162" customFormat="1" ht="48.75" customHeight="1">
      <c r="A20" s="155"/>
      <c r="B20" s="156" t="s">
        <v>75</v>
      </c>
      <c r="C20" s="193" t="s">
        <v>196</v>
      </c>
      <c r="D20" s="192" t="s">
        <v>228</v>
      </c>
      <c r="E20" s="190" t="s">
        <v>128</v>
      </c>
      <c r="F20" s="164" t="s">
        <v>198</v>
      </c>
      <c r="G20" s="169">
        <v>819810636</v>
      </c>
      <c r="H20" s="171">
        <v>0</v>
      </c>
      <c r="I20" s="160">
        <f t="shared" si="1"/>
        <v>819810636</v>
      </c>
      <c r="J20" s="161">
        <v>0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</row>
    <row r="21" spans="1:25" s="162" customFormat="1" ht="48" customHeight="1">
      <c r="A21" s="155"/>
      <c r="B21" s="194" t="s">
        <v>77</v>
      </c>
      <c r="C21" s="193" t="s">
        <v>229</v>
      </c>
      <c r="D21" s="192" t="s">
        <v>230</v>
      </c>
      <c r="E21" s="189" t="s">
        <v>128</v>
      </c>
      <c r="F21" s="164" t="s">
        <v>198</v>
      </c>
      <c r="G21" s="175">
        <v>857041886</v>
      </c>
      <c r="H21" s="168">
        <v>15496055</v>
      </c>
      <c r="I21" s="160">
        <f t="shared" si="1"/>
        <v>841545831</v>
      </c>
      <c r="J21" s="161">
        <f>+H21/G21</f>
        <v>1.808086075270305E-2</v>
      </c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</row>
    <row r="22" spans="1:25" s="162" customFormat="1" ht="48" customHeight="1">
      <c r="A22" s="155"/>
      <c r="B22" s="156" t="s">
        <v>88</v>
      </c>
      <c r="C22" s="191" t="s">
        <v>212</v>
      </c>
      <c r="D22" s="192" t="s">
        <v>231</v>
      </c>
      <c r="E22" s="189" t="s">
        <v>128</v>
      </c>
      <c r="F22" s="164" t="s">
        <v>198</v>
      </c>
      <c r="G22" s="176">
        <v>120000000</v>
      </c>
      <c r="H22" s="171">
        <v>99603000</v>
      </c>
      <c r="I22" s="160">
        <f t="shared" si="1"/>
        <v>20397000</v>
      </c>
      <c r="J22" s="161">
        <f>+H22/G22</f>
        <v>0.83002500000000001</v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</row>
    <row r="23" spans="1:25" s="162" customFormat="1" ht="61.5" customHeight="1">
      <c r="A23" s="155"/>
      <c r="B23" s="156" t="s">
        <v>91</v>
      </c>
      <c r="C23" s="191" t="s">
        <v>232</v>
      </c>
      <c r="D23" s="192" t="s">
        <v>233</v>
      </c>
      <c r="E23" s="189" t="s">
        <v>128</v>
      </c>
      <c r="F23" s="164" t="s">
        <v>198</v>
      </c>
      <c r="G23" s="176">
        <v>1171898066</v>
      </c>
      <c r="H23" s="177">
        <v>0</v>
      </c>
      <c r="I23" s="160">
        <f t="shared" si="1"/>
        <v>1171898066</v>
      </c>
      <c r="J23" s="161">
        <v>0</v>
      </c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</row>
    <row r="24" spans="1:25" s="162" customFormat="1" ht="76.5" customHeight="1">
      <c r="A24" s="155"/>
      <c r="B24" s="156" t="s">
        <v>92</v>
      </c>
      <c r="C24" s="191" t="s">
        <v>234</v>
      </c>
      <c r="D24" s="192" t="s">
        <v>235</v>
      </c>
      <c r="E24" s="189" t="s">
        <v>128</v>
      </c>
      <c r="F24" s="164" t="s">
        <v>198</v>
      </c>
      <c r="G24" s="176">
        <v>471938823</v>
      </c>
      <c r="H24" s="177">
        <v>0</v>
      </c>
      <c r="I24" s="160">
        <f t="shared" si="1"/>
        <v>471938823</v>
      </c>
      <c r="J24" s="161">
        <v>0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</row>
    <row r="25" spans="1:25" s="162" customFormat="1" ht="66.75" customHeight="1">
      <c r="A25" s="155"/>
      <c r="B25" s="157" t="s">
        <v>96</v>
      </c>
      <c r="C25" s="191" t="s">
        <v>232</v>
      </c>
      <c r="D25" s="192" t="s">
        <v>236</v>
      </c>
      <c r="E25" s="189" t="s">
        <v>128</v>
      </c>
      <c r="F25" s="164" t="s">
        <v>198</v>
      </c>
      <c r="G25" s="176">
        <v>645153986</v>
      </c>
      <c r="H25" s="178">
        <v>0</v>
      </c>
      <c r="I25" s="160">
        <f t="shared" si="1"/>
        <v>645153986</v>
      </c>
      <c r="J25" s="161">
        <v>0</v>
      </c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</row>
    <row r="26" spans="1:25" s="162" customFormat="1" ht="66.75" customHeight="1">
      <c r="A26" s="179"/>
      <c r="B26" s="157" t="s">
        <v>97</v>
      </c>
      <c r="C26" s="191" t="s">
        <v>133</v>
      </c>
      <c r="D26" s="192" t="s">
        <v>237</v>
      </c>
      <c r="E26" s="189" t="s">
        <v>128</v>
      </c>
      <c r="F26" s="164" t="s">
        <v>198</v>
      </c>
      <c r="G26" s="180">
        <v>203000000</v>
      </c>
      <c r="H26" s="181">
        <v>0</v>
      </c>
      <c r="I26" s="160">
        <f t="shared" si="1"/>
        <v>203000000</v>
      </c>
      <c r="J26" s="161">
        <v>0</v>
      </c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25" s="162" customFormat="1" ht="21.75" customHeight="1">
      <c r="A27" s="179"/>
      <c r="B27" s="209" t="s">
        <v>206</v>
      </c>
      <c r="C27" s="210"/>
      <c r="D27" s="210"/>
      <c r="E27" s="210"/>
      <c r="F27" s="210"/>
      <c r="G27" s="140">
        <f>SUM(G6:G26)</f>
        <v>19265328957</v>
      </c>
      <c r="H27" s="140">
        <f>SUM(H6:H26)</f>
        <v>4150079114</v>
      </c>
      <c r="I27" s="140">
        <f>SUM(I6:I26)</f>
        <v>15115249843</v>
      </c>
      <c r="J27" s="141">
        <f>+H27/G27</f>
        <v>0.21541698681932347</v>
      </c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</row>
    <row r="28" spans="1:25" s="162" customFormat="1" ht="48.75" customHeight="1">
      <c r="A28" s="179"/>
      <c r="B28" s="182" t="s">
        <v>77</v>
      </c>
      <c r="C28" s="193" t="s">
        <v>229</v>
      </c>
      <c r="D28" s="192" t="s">
        <v>230</v>
      </c>
      <c r="E28" s="182" t="s">
        <v>128</v>
      </c>
      <c r="F28" s="158" t="s">
        <v>194</v>
      </c>
      <c r="G28" s="159">
        <v>1530000000</v>
      </c>
      <c r="H28" s="183">
        <v>651016373</v>
      </c>
      <c r="I28" s="160">
        <f>+G28-H28</f>
        <v>878983627</v>
      </c>
      <c r="J28" s="161">
        <f>+H28/G28</f>
        <v>0.42550089738562091</v>
      </c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</row>
    <row r="29" spans="1:25" s="162" customFormat="1" ht="48" customHeight="1">
      <c r="A29" s="179"/>
      <c r="B29" s="182" t="s">
        <v>77</v>
      </c>
      <c r="C29" s="193" t="s">
        <v>229</v>
      </c>
      <c r="D29" s="192" t="s">
        <v>230</v>
      </c>
      <c r="E29" s="182" t="s">
        <v>128</v>
      </c>
      <c r="F29" s="158" t="s">
        <v>201</v>
      </c>
      <c r="G29" s="159">
        <v>112958114</v>
      </c>
      <c r="H29" s="195"/>
      <c r="I29" s="160">
        <f>+G29-H29</f>
        <v>112958114</v>
      </c>
      <c r="J29" s="161">
        <f>+H29/G29</f>
        <v>0</v>
      </c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</row>
    <row r="30" spans="1:25" s="162" customFormat="1" ht="29.25" customHeight="1">
      <c r="A30" s="179"/>
      <c r="B30" s="211" t="s">
        <v>207</v>
      </c>
      <c r="C30" s="211"/>
      <c r="D30" s="211"/>
      <c r="E30" s="211"/>
      <c r="F30" s="211"/>
      <c r="G30" s="142">
        <f>+G29+G28</f>
        <v>1642958114</v>
      </c>
      <c r="H30" s="143">
        <f>+H29+H28</f>
        <v>651016373</v>
      </c>
      <c r="I30" s="144">
        <f>+I29+I28</f>
        <v>991941741</v>
      </c>
      <c r="J30" s="144">
        <f>+H30/G30</f>
        <v>0.3962464821546875</v>
      </c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</row>
    <row r="31" spans="1:25" s="162" customFormat="1" ht="24.75" customHeight="1">
      <c r="A31" s="179"/>
      <c r="B31" s="211" t="s">
        <v>208</v>
      </c>
      <c r="C31" s="211"/>
      <c r="D31" s="211"/>
      <c r="E31" s="211"/>
      <c r="F31" s="211"/>
      <c r="G31" s="142">
        <f>+G30+G27</f>
        <v>20908287071</v>
      </c>
      <c r="H31" s="143">
        <f>+H30+H27</f>
        <v>4801095487</v>
      </c>
      <c r="I31" s="144">
        <f>+I30+I27</f>
        <v>16107191584</v>
      </c>
      <c r="J31" s="144">
        <f>+H31/G31</f>
        <v>0.22962643810545183</v>
      </c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</row>
    <row r="32" spans="1:25" s="162" customFormat="1" ht="11.25" customHeight="1">
      <c r="A32" s="179"/>
      <c r="B32" s="184"/>
      <c r="C32" s="184"/>
      <c r="D32" s="185"/>
      <c r="E32" s="185"/>
      <c r="F32" s="185"/>
      <c r="G32" s="186"/>
      <c r="H32" s="187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</row>
    <row r="33" spans="1:25" s="162" customFormat="1" ht="15.75" customHeight="1">
      <c r="A33" s="179"/>
      <c r="B33" s="188" t="s">
        <v>209</v>
      </c>
      <c r="C33" s="184"/>
      <c r="D33" s="185"/>
      <c r="E33" s="185"/>
      <c r="F33" s="185"/>
      <c r="G33" s="186"/>
      <c r="H33" s="187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</row>
    <row r="34" spans="1:25" ht="11.25" customHeight="1">
      <c r="A34" s="146"/>
      <c r="B34" s="150"/>
      <c r="C34" s="150"/>
      <c r="D34" s="151"/>
      <c r="E34" s="151"/>
      <c r="F34" s="151"/>
      <c r="G34" s="152"/>
      <c r="H34" s="153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</row>
    <row r="35" spans="1:25" ht="11.25" customHeight="1">
      <c r="A35" s="146"/>
      <c r="D35" s="151"/>
      <c r="E35" s="151"/>
      <c r="G35" s="152"/>
      <c r="H35" s="153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</row>
    <row r="36" spans="1:25" ht="11.25" customHeight="1">
      <c r="A36" s="146"/>
      <c r="B36" s="150"/>
      <c r="C36" s="150"/>
      <c r="D36" s="151"/>
      <c r="E36" s="151"/>
      <c r="F36" s="151"/>
      <c r="H36" s="153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</row>
    <row r="37" spans="1:25" ht="11.25" customHeight="1">
      <c r="A37" s="146"/>
      <c r="B37" s="150"/>
      <c r="C37" s="150"/>
      <c r="D37" s="151"/>
      <c r="E37" s="151"/>
      <c r="F37" s="151"/>
      <c r="G37" s="152"/>
      <c r="H37" s="153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</row>
    <row r="38" spans="1:25" ht="11.25" customHeight="1">
      <c r="A38" s="146"/>
      <c r="B38" s="150"/>
      <c r="C38" s="150"/>
      <c r="D38" s="151"/>
      <c r="E38" s="151"/>
      <c r="F38" s="151"/>
      <c r="G38" s="152"/>
      <c r="H38" s="153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</row>
    <row r="39" spans="1:25" ht="11.25" customHeight="1">
      <c r="A39" s="146"/>
      <c r="B39" s="150"/>
      <c r="C39" s="150"/>
      <c r="D39" s="151"/>
      <c r="E39" s="151"/>
      <c r="F39" s="151"/>
      <c r="G39" s="152"/>
      <c r="H39" s="153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</row>
    <row r="40" spans="1:25" ht="11.25" customHeight="1">
      <c r="A40" s="146"/>
      <c r="B40" s="150"/>
      <c r="C40" s="150"/>
      <c r="D40" s="151"/>
      <c r="E40" s="151"/>
      <c r="F40" s="151"/>
      <c r="G40" s="152"/>
      <c r="H40" s="153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</row>
    <row r="41" spans="1:25" ht="11.25" customHeight="1">
      <c r="A41" s="146"/>
      <c r="B41" s="150"/>
      <c r="C41" s="150"/>
      <c r="D41" s="151"/>
      <c r="E41" s="151"/>
      <c r="F41" s="151"/>
      <c r="G41" s="152"/>
      <c r="H41" s="153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</row>
    <row r="42" spans="1:25" ht="11.25" customHeight="1">
      <c r="A42" s="146"/>
      <c r="B42" s="150"/>
      <c r="C42" s="150"/>
      <c r="D42" s="151"/>
      <c r="E42" s="151"/>
      <c r="F42" s="151"/>
      <c r="G42" s="152"/>
      <c r="H42" s="153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</row>
    <row r="43" spans="1:25" ht="11.25" customHeight="1">
      <c r="A43" s="146"/>
      <c r="B43" s="150"/>
      <c r="C43" s="150"/>
      <c r="D43" s="151"/>
      <c r="E43" s="151"/>
      <c r="F43" s="151"/>
      <c r="G43" s="152"/>
      <c r="H43" s="153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</row>
    <row r="44" spans="1:25" ht="11.25" customHeight="1">
      <c r="A44" s="146"/>
      <c r="B44" s="150"/>
      <c r="C44" s="150"/>
      <c r="D44" s="151"/>
      <c r="E44" s="151"/>
      <c r="F44" s="151"/>
      <c r="G44" s="152"/>
      <c r="H44" s="153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</row>
    <row r="45" spans="1:25" ht="11.25" customHeight="1">
      <c r="A45" s="146"/>
      <c r="B45" s="150"/>
      <c r="C45" s="150"/>
      <c r="D45" s="151"/>
      <c r="E45" s="151"/>
      <c r="F45" s="151"/>
      <c r="G45" s="152"/>
      <c r="H45" s="153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1.25" customHeight="1">
      <c r="A46" s="146"/>
      <c r="B46" s="150"/>
      <c r="C46" s="150"/>
      <c r="D46" s="151"/>
      <c r="E46" s="151"/>
      <c r="F46" s="151"/>
      <c r="G46" s="152"/>
      <c r="H46" s="153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1.25" customHeight="1">
      <c r="A47" s="146"/>
      <c r="B47" s="150"/>
      <c r="C47" s="150"/>
      <c r="D47" s="151"/>
      <c r="E47" s="151"/>
      <c r="F47" s="151"/>
      <c r="G47" s="152"/>
      <c r="H47" s="153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1.25" customHeight="1">
      <c r="A48" s="146"/>
      <c r="B48" s="150"/>
      <c r="C48" s="150"/>
      <c r="D48" s="151"/>
      <c r="E48" s="151"/>
      <c r="F48" s="151"/>
      <c r="G48" s="152"/>
      <c r="H48" s="153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25" ht="11.25" customHeight="1">
      <c r="A49" s="146"/>
      <c r="B49" s="150"/>
      <c r="C49" s="150"/>
      <c r="D49" s="151"/>
      <c r="E49" s="151"/>
      <c r="F49" s="151"/>
      <c r="G49" s="152"/>
      <c r="H49" s="153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</row>
    <row r="50" spans="1:25" ht="11.25" customHeight="1">
      <c r="A50" s="146"/>
      <c r="B50" s="150"/>
      <c r="C50" s="150"/>
      <c r="D50" s="151"/>
      <c r="E50" s="151"/>
      <c r="F50" s="151"/>
      <c r="G50" s="152"/>
      <c r="H50" s="153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</row>
    <row r="51" spans="1:25" ht="11.25" customHeight="1">
      <c r="A51" s="146"/>
      <c r="B51" s="150"/>
      <c r="C51" s="150"/>
      <c r="D51" s="151"/>
      <c r="E51" s="151"/>
      <c r="F51" s="151"/>
      <c r="G51" s="152"/>
      <c r="H51" s="153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</row>
    <row r="52" spans="1:25" ht="11.25" customHeight="1">
      <c r="A52" s="146"/>
      <c r="B52" s="150"/>
      <c r="C52" s="150"/>
      <c r="D52" s="151"/>
      <c r="E52" s="151"/>
      <c r="F52" s="151"/>
      <c r="G52" s="152"/>
      <c r="H52" s="153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</row>
    <row r="53" spans="1:25" ht="11.25" customHeight="1">
      <c r="A53" s="146"/>
      <c r="B53" s="150"/>
      <c r="C53" s="150"/>
      <c r="D53" s="151"/>
      <c r="E53" s="151"/>
      <c r="F53" s="151"/>
      <c r="G53" s="152"/>
      <c r="H53" s="153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</row>
    <row r="54" spans="1:25" ht="11.25" customHeight="1">
      <c r="A54" s="146"/>
      <c r="B54" s="150"/>
      <c r="C54" s="150"/>
      <c r="D54" s="151"/>
      <c r="E54" s="151"/>
      <c r="F54" s="151"/>
      <c r="G54" s="152"/>
      <c r="H54" s="153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</row>
    <row r="55" spans="1:25" ht="11.25" customHeight="1">
      <c r="A55" s="146"/>
      <c r="B55" s="150"/>
      <c r="C55" s="150"/>
      <c r="D55" s="151"/>
      <c r="E55" s="151"/>
      <c r="F55" s="151"/>
      <c r="G55" s="152"/>
      <c r="H55" s="153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</row>
    <row r="56" spans="1:25" ht="11.25" customHeight="1">
      <c r="A56" s="146"/>
      <c r="B56" s="150"/>
      <c r="C56" s="150"/>
      <c r="D56" s="151"/>
      <c r="E56" s="151"/>
      <c r="F56" s="151"/>
      <c r="G56" s="152"/>
      <c r="H56" s="153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</row>
    <row r="57" spans="1:25" ht="11.25" customHeight="1">
      <c r="A57" s="146"/>
      <c r="B57" s="150"/>
      <c r="C57" s="150"/>
      <c r="D57" s="151"/>
      <c r="E57" s="151"/>
      <c r="F57" s="151"/>
      <c r="G57" s="152"/>
      <c r="H57" s="153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</row>
    <row r="58" spans="1:25" ht="11.25" customHeight="1">
      <c r="A58" s="146"/>
      <c r="B58" s="150"/>
      <c r="C58" s="150"/>
      <c r="D58" s="151"/>
      <c r="E58" s="151"/>
      <c r="F58" s="151"/>
      <c r="G58" s="152"/>
      <c r="H58" s="153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</row>
    <row r="59" spans="1:25" ht="11.25" customHeight="1">
      <c r="A59" s="146"/>
      <c r="B59" s="150"/>
      <c r="C59" s="150"/>
      <c r="D59" s="151"/>
      <c r="E59" s="151"/>
      <c r="F59" s="151"/>
      <c r="G59" s="152"/>
      <c r="H59" s="153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</row>
    <row r="60" spans="1:25" ht="11.25" customHeight="1">
      <c r="A60" s="146"/>
      <c r="B60" s="150"/>
      <c r="C60" s="150"/>
      <c r="D60" s="151"/>
      <c r="E60" s="151"/>
      <c r="F60" s="151"/>
      <c r="G60" s="152"/>
      <c r="H60" s="153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</row>
    <row r="61" spans="1:25" ht="11.25" customHeight="1">
      <c r="A61" s="146"/>
      <c r="B61" s="150"/>
      <c r="C61" s="150"/>
      <c r="D61" s="151"/>
      <c r="E61" s="151"/>
      <c r="F61" s="151"/>
      <c r="G61" s="152"/>
      <c r="H61" s="153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</row>
    <row r="62" spans="1:25" ht="11.25" customHeight="1">
      <c r="A62" s="146"/>
      <c r="B62" s="150"/>
      <c r="C62" s="150"/>
      <c r="D62" s="151"/>
      <c r="E62" s="151"/>
      <c r="F62" s="151"/>
      <c r="G62" s="152"/>
      <c r="H62" s="153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</row>
    <row r="63" spans="1:25" ht="11.25" customHeight="1">
      <c r="A63" s="146"/>
      <c r="B63" s="150"/>
      <c r="C63" s="150"/>
      <c r="D63" s="151"/>
      <c r="E63" s="151"/>
      <c r="F63" s="151"/>
      <c r="G63" s="152"/>
      <c r="H63" s="153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</row>
    <row r="64" spans="1:25" ht="11.25" customHeight="1">
      <c r="A64" s="146"/>
      <c r="B64" s="150"/>
      <c r="C64" s="150"/>
      <c r="D64" s="151"/>
      <c r="E64" s="151"/>
      <c r="F64" s="151"/>
      <c r="G64" s="152"/>
      <c r="H64" s="153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</row>
    <row r="65" spans="1:25" ht="11.25" customHeight="1">
      <c r="A65" s="146"/>
      <c r="B65" s="150"/>
      <c r="C65" s="150"/>
      <c r="D65" s="151"/>
      <c r="E65" s="151"/>
      <c r="F65" s="151"/>
      <c r="G65" s="152"/>
      <c r="H65" s="153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</row>
    <row r="66" spans="1:25" ht="11.25" customHeight="1">
      <c r="A66" s="146"/>
      <c r="B66" s="150"/>
      <c r="C66" s="150"/>
      <c r="D66" s="151"/>
      <c r="E66" s="151"/>
      <c r="F66" s="151"/>
      <c r="G66" s="152"/>
      <c r="H66" s="153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</row>
    <row r="67" spans="1:25" ht="11.25" customHeight="1">
      <c r="A67" s="146"/>
      <c r="B67" s="150"/>
      <c r="C67" s="150"/>
      <c r="D67" s="151"/>
      <c r="E67" s="151"/>
      <c r="F67" s="151"/>
      <c r="G67" s="152"/>
      <c r="H67" s="153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</row>
    <row r="68" spans="1:25" ht="11.25" customHeight="1">
      <c r="A68" s="146"/>
      <c r="B68" s="150"/>
      <c r="C68" s="150"/>
      <c r="D68" s="151"/>
      <c r="E68" s="151"/>
      <c r="F68" s="151"/>
      <c r="G68" s="152"/>
      <c r="H68" s="153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</row>
    <row r="69" spans="1:25" ht="11.25" customHeight="1">
      <c r="A69" s="146"/>
      <c r="B69" s="150"/>
      <c r="C69" s="150"/>
      <c r="D69" s="151"/>
      <c r="E69" s="151"/>
      <c r="F69" s="151"/>
      <c r="G69" s="152"/>
      <c r="H69" s="153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</row>
    <row r="70" spans="1:25" ht="11.25" customHeight="1">
      <c r="A70" s="146"/>
      <c r="B70" s="150"/>
      <c r="C70" s="150"/>
      <c r="D70" s="151"/>
      <c r="E70" s="151"/>
      <c r="F70" s="151"/>
      <c r="G70" s="152"/>
      <c r="H70" s="153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</row>
    <row r="71" spans="1:25" ht="11.25" customHeight="1">
      <c r="A71" s="146"/>
      <c r="B71" s="150"/>
      <c r="C71" s="150"/>
      <c r="D71" s="151"/>
      <c r="E71" s="151"/>
      <c r="F71" s="151"/>
      <c r="G71" s="152"/>
      <c r="H71" s="153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</row>
    <row r="72" spans="1:25" ht="11.25" customHeight="1">
      <c r="A72" s="146"/>
      <c r="B72" s="150"/>
      <c r="C72" s="150"/>
      <c r="D72" s="151"/>
      <c r="E72" s="151"/>
      <c r="F72" s="151"/>
      <c r="G72" s="152"/>
      <c r="H72" s="153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</row>
    <row r="73" spans="1:25" ht="11.25" customHeight="1">
      <c r="A73" s="146"/>
      <c r="B73" s="150"/>
      <c r="C73" s="150"/>
      <c r="D73" s="151"/>
      <c r="E73" s="151"/>
      <c r="F73" s="151"/>
      <c r="G73" s="152"/>
      <c r="H73" s="153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</row>
    <row r="74" spans="1:25" ht="11.25" customHeight="1">
      <c r="A74" s="146"/>
      <c r="B74" s="150"/>
      <c r="C74" s="150"/>
      <c r="D74" s="151"/>
      <c r="E74" s="151"/>
      <c r="F74" s="151"/>
      <c r="G74" s="152"/>
      <c r="H74" s="153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</row>
    <row r="75" spans="1:25" ht="11.25" customHeight="1">
      <c r="A75" s="146"/>
      <c r="B75" s="150"/>
      <c r="C75" s="150"/>
      <c r="D75" s="151"/>
      <c r="E75" s="151"/>
      <c r="F75" s="151"/>
      <c r="G75" s="152"/>
      <c r="H75" s="153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</row>
    <row r="76" spans="1:25" ht="11.25" customHeight="1">
      <c r="A76" s="146"/>
      <c r="B76" s="150"/>
      <c r="C76" s="150"/>
      <c r="D76" s="151"/>
      <c r="E76" s="151"/>
      <c r="F76" s="151"/>
      <c r="G76" s="152"/>
      <c r="H76" s="153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</row>
    <row r="77" spans="1:25" ht="11.25" customHeight="1">
      <c r="A77" s="146"/>
      <c r="B77" s="150"/>
      <c r="C77" s="150"/>
      <c r="D77" s="151"/>
      <c r="E77" s="151"/>
      <c r="F77" s="151"/>
      <c r="G77" s="152"/>
      <c r="H77" s="153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</row>
    <row r="78" spans="1:25" ht="11.25" customHeight="1">
      <c r="A78" s="146"/>
      <c r="B78" s="150"/>
      <c r="C78" s="150"/>
      <c r="D78" s="151"/>
      <c r="E78" s="151"/>
      <c r="F78" s="151"/>
      <c r="G78" s="152"/>
      <c r="H78" s="153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</row>
    <row r="79" spans="1:25" ht="11.25" customHeight="1">
      <c r="A79" s="146"/>
      <c r="B79" s="150"/>
      <c r="C79" s="150"/>
      <c r="D79" s="151"/>
      <c r="E79" s="151"/>
      <c r="F79" s="151"/>
      <c r="G79" s="152"/>
      <c r="H79" s="153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</row>
    <row r="80" spans="1:25" ht="11.25" customHeight="1">
      <c r="A80" s="146"/>
      <c r="B80" s="150"/>
      <c r="C80" s="150"/>
      <c r="D80" s="151"/>
      <c r="E80" s="151"/>
      <c r="F80" s="151"/>
      <c r="G80" s="152"/>
      <c r="H80" s="153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</row>
    <row r="81" spans="1:25" ht="11.25" customHeight="1">
      <c r="A81" s="146"/>
      <c r="B81" s="150"/>
      <c r="C81" s="150"/>
      <c r="D81" s="151"/>
      <c r="E81" s="151"/>
      <c r="F81" s="151"/>
      <c r="G81" s="152"/>
      <c r="H81" s="153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</row>
    <row r="82" spans="1:25" ht="11.25" customHeight="1">
      <c r="A82" s="146"/>
      <c r="B82" s="150"/>
      <c r="C82" s="150"/>
      <c r="D82" s="151"/>
      <c r="E82" s="151"/>
      <c r="F82" s="151"/>
      <c r="G82" s="152"/>
      <c r="H82" s="153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</row>
    <row r="83" spans="1:25" ht="11.25" customHeight="1">
      <c r="A83" s="146"/>
      <c r="B83" s="150"/>
      <c r="C83" s="150"/>
      <c r="D83" s="151"/>
      <c r="E83" s="151"/>
      <c r="F83" s="151"/>
      <c r="G83" s="152"/>
      <c r="H83" s="153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5" ht="11.25" customHeight="1">
      <c r="A84" s="146"/>
      <c r="B84" s="150"/>
      <c r="C84" s="150"/>
      <c r="D84" s="151"/>
      <c r="E84" s="151"/>
      <c r="F84" s="151"/>
      <c r="G84" s="152"/>
      <c r="H84" s="153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</row>
    <row r="85" spans="1:25" ht="11.25" customHeight="1">
      <c r="A85" s="146"/>
      <c r="B85" s="150"/>
      <c r="C85" s="150"/>
      <c r="D85" s="151"/>
      <c r="E85" s="151"/>
      <c r="F85" s="151"/>
      <c r="G85" s="152"/>
      <c r="H85" s="153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</row>
    <row r="86" spans="1:25" ht="11.25" customHeight="1">
      <c r="A86" s="146"/>
      <c r="B86" s="150"/>
      <c r="C86" s="150"/>
      <c r="D86" s="151"/>
      <c r="E86" s="151"/>
      <c r="F86" s="151"/>
      <c r="G86" s="152"/>
      <c r="H86" s="153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</row>
    <row r="87" spans="1:25" ht="11.25" customHeight="1">
      <c r="A87" s="146"/>
      <c r="B87" s="150"/>
      <c r="C87" s="150"/>
      <c r="D87" s="151"/>
      <c r="E87" s="151"/>
      <c r="F87" s="151"/>
      <c r="G87" s="152"/>
      <c r="H87" s="153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</row>
    <row r="88" spans="1:25" ht="11.25" customHeight="1">
      <c r="A88" s="146"/>
      <c r="B88" s="150"/>
      <c r="C88" s="150"/>
      <c r="D88" s="151"/>
      <c r="E88" s="151"/>
      <c r="F88" s="151"/>
      <c r="G88" s="152"/>
      <c r="H88" s="153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</row>
    <row r="89" spans="1:25" ht="11.25" customHeight="1">
      <c r="A89" s="146"/>
      <c r="B89" s="150"/>
      <c r="C89" s="150"/>
      <c r="D89" s="151"/>
      <c r="E89" s="151"/>
      <c r="F89" s="151"/>
      <c r="G89" s="152"/>
      <c r="H89" s="153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</row>
    <row r="90" spans="1:25" ht="11.25" customHeight="1">
      <c r="A90" s="146"/>
      <c r="B90" s="150"/>
      <c r="C90" s="150"/>
      <c r="D90" s="151"/>
      <c r="E90" s="151"/>
      <c r="F90" s="151"/>
      <c r="G90" s="152"/>
      <c r="H90" s="153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</row>
    <row r="91" spans="1:25" ht="11.25" customHeight="1">
      <c r="A91" s="146"/>
      <c r="B91" s="150"/>
      <c r="C91" s="150"/>
      <c r="D91" s="151"/>
      <c r="E91" s="151"/>
      <c r="F91" s="151"/>
      <c r="G91" s="152"/>
      <c r="H91" s="153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</row>
    <row r="92" spans="1:25" ht="11.25" customHeight="1">
      <c r="A92" s="146"/>
      <c r="B92" s="150"/>
      <c r="C92" s="150"/>
      <c r="D92" s="151"/>
      <c r="E92" s="151"/>
      <c r="F92" s="151"/>
      <c r="G92" s="152"/>
      <c r="H92" s="153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</row>
    <row r="93" spans="1:25" ht="11.25" customHeight="1">
      <c r="A93" s="146"/>
      <c r="B93" s="150"/>
      <c r="C93" s="150"/>
      <c r="D93" s="151"/>
      <c r="E93" s="151"/>
      <c r="F93" s="151"/>
      <c r="G93" s="152"/>
      <c r="H93" s="153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</row>
    <row r="94" spans="1:25" ht="11.25" customHeight="1">
      <c r="A94" s="146"/>
      <c r="B94" s="150"/>
      <c r="C94" s="150"/>
      <c r="D94" s="151"/>
      <c r="E94" s="151"/>
      <c r="F94" s="151"/>
      <c r="G94" s="152"/>
      <c r="H94" s="153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</row>
    <row r="95" spans="1:25" ht="11.25" customHeight="1">
      <c r="A95" s="146"/>
      <c r="B95" s="150"/>
      <c r="C95" s="150"/>
      <c r="D95" s="151"/>
      <c r="E95" s="151"/>
      <c r="F95" s="151"/>
      <c r="G95" s="152"/>
      <c r="H95" s="153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</row>
    <row r="96" spans="1:25" ht="11.25" customHeight="1">
      <c r="A96" s="146"/>
      <c r="B96" s="150"/>
      <c r="C96" s="150"/>
      <c r="D96" s="151"/>
      <c r="E96" s="151"/>
      <c r="F96" s="151"/>
      <c r="G96" s="152"/>
      <c r="H96" s="153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</row>
    <row r="97" spans="1:25" ht="11.25" customHeight="1">
      <c r="A97" s="146"/>
      <c r="B97" s="150"/>
      <c r="C97" s="150"/>
      <c r="D97" s="151"/>
      <c r="E97" s="151"/>
      <c r="F97" s="151"/>
      <c r="G97" s="152"/>
      <c r="H97" s="153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</row>
    <row r="98" spans="1:25" ht="11.25" customHeight="1">
      <c r="A98" s="146"/>
      <c r="B98" s="150"/>
      <c r="C98" s="150"/>
      <c r="D98" s="151"/>
      <c r="E98" s="151"/>
      <c r="F98" s="151"/>
      <c r="G98" s="152"/>
      <c r="H98" s="153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</row>
    <row r="99" spans="1:25" ht="11.25" customHeight="1">
      <c r="A99" s="146"/>
      <c r="B99" s="150"/>
      <c r="C99" s="150"/>
      <c r="D99" s="151"/>
      <c r="E99" s="151"/>
      <c r="F99" s="151"/>
      <c r="G99" s="152"/>
      <c r="H99" s="153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</row>
    <row r="100" spans="1:25" ht="11.25" customHeight="1">
      <c r="A100" s="146"/>
      <c r="B100" s="150"/>
      <c r="C100" s="150"/>
      <c r="D100" s="151"/>
      <c r="E100" s="151"/>
      <c r="F100" s="151"/>
      <c r="G100" s="152"/>
      <c r="H100" s="153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</row>
    <row r="101" spans="1:25" ht="11.25" customHeight="1">
      <c r="A101" s="146"/>
      <c r="B101" s="150"/>
      <c r="C101" s="150"/>
      <c r="D101" s="151"/>
      <c r="E101" s="151"/>
      <c r="F101" s="151"/>
      <c r="G101" s="152"/>
      <c r="H101" s="153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</row>
    <row r="102" spans="1:25" ht="11.25" customHeight="1">
      <c r="A102" s="146"/>
      <c r="B102" s="150"/>
      <c r="C102" s="150"/>
      <c r="D102" s="151"/>
      <c r="E102" s="151"/>
      <c r="F102" s="151"/>
      <c r="G102" s="152"/>
      <c r="H102" s="153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</row>
    <row r="103" spans="1:25" ht="11.25" customHeight="1">
      <c r="A103" s="146"/>
      <c r="B103" s="150"/>
      <c r="C103" s="150"/>
      <c r="D103" s="151"/>
      <c r="E103" s="151"/>
      <c r="F103" s="151"/>
      <c r="G103" s="152"/>
      <c r="H103" s="153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</row>
    <row r="104" spans="1:25" ht="11.25" customHeight="1">
      <c r="A104" s="146"/>
      <c r="B104" s="150"/>
      <c r="C104" s="150"/>
      <c r="D104" s="151"/>
      <c r="E104" s="151"/>
      <c r="F104" s="151"/>
      <c r="G104" s="152"/>
      <c r="H104" s="153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</row>
    <row r="105" spans="1:25" ht="11.25" customHeight="1">
      <c r="A105" s="146"/>
      <c r="B105" s="150"/>
      <c r="C105" s="150"/>
      <c r="D105" s="151"/>
      <c r="E105" s="151"/>
      <c r="F105" s="151"/>
      <c r="G105" s="152"/>
      <c r="H105" s="153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</row>
    <row r="106" spans="1:25" ht="11.25" customHeight="1">
      <c r="A106" s="146"/>
      <c r="B106" s="150"/>
      <c r="C106" s="150"/>
      <c r="D106" s="151"/>
      <c r="E106" s="151"/>
      <c r="F106" s="151"/>
      <c r="G106" s="152"/>
      <c r="H106" s="153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</row>
    <row r="107" spans="1:25" ht="11.25" customHeight="1">
      <c r="A107" s="146"/>
      <c r="B107" s="150"/>
      <c r="C107" s="150"/>
      <c r="D107" s="151"/>
      <c r="E107" s="151"/>
      <c r="F107" s="151"/>
      <c r="G107" s="152"/>
      <c r="H107" s="153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</row>
    <row r="108" spans="1:25" ht="11.25" customHeight="1">
      <c r="A108" s="146"/>
      <c r="B108" s="150"/>
      <c r="C108" s="150"/>
      <c r="D108" s="151"/>
      <c r="E108" s="151"/>
      <c r="F108" s="151"/>
      <c r="G108" s="152"/>
      <c r="H108" s="153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</row>
    <row r="109" spans="1:25" ht="11.25" customHeight="1">
      <c r="A109" s="146"/>
      <c r="B109" s="150"/>
      <c r="C109" s="150"/>
      <c r="D109" s="151"/>
      <c r="E109" s="151"/>
      <c r="F109" s="151"/>
      <c r="G109" s="152"/>
      <c r="H109" s="153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</row>
    <row r="110" spans="1:25" ht="11.25" customHeight="1">
      <c r="A110" s="146"/>
      <c r="B110" s="150"/>
      <c r="C110" s="150"/>
      <c r="D110" s="151"/>
      <c r="E110" s="151"/>
      <c r="F110" s="151"/>
      <c r="G110" s="152"/>
      <c r="H110" s="153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</row>
    <row r="111" spans="1:25" ht="11.25" customHeight="1">
      <c r="A111" s="146"/>
      <c r="B111" s="150"/>
      <c r="C111" s="150"/>
      <c r="D111" s="151"/>
      <c r="E111" s="151"/>
      <c r="F111" s="151"/>
      <c r="G111" s="152"/>
      <c r="H111" s="153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</row>
    <row r="112" spans="1:25" ht="11.25" customHeight="1">
      <c r="A112" s="146"/>
      <c r="B112" s="150"/>
      <c r="C112" s="150"/>
      <c r="D112" s="151"/>
      <c r="E112" s="151"/>
      <c r="F112" s="151"/>
      <c r="G112" s="152"/>
      <c r="H112" s="153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</row>
    <row r="113" spans="1:25" ht="11.25" customHeight="1">
      <c r="A113" s="146"/>
      <c r="B113" s="150"/>
      <c r="C113" s="150"/>
      <c r="D113" s="151"/>
      <c r="E113" s="151"/>
      <c r="F113" s="151"/>
      <c r="G113" s="152"/>
      <c r="H113" s="153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</row>
    <row r="114" spans="1:25" ht="11.25" customHeight="1">
      <c r="A114" s="146"/>
      <c r="B114" s="150"/>
      <c r="C114" s="150"/>
      <c r="D114" s="151"/>
      <c r="E114" s="151"/>
      <c r="F114" s="151"/>
      <c r="G114" s="152"/>
      <c r="H114" s="153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</row>
    <row r="115" spans="1:25" ht="11.25" customHeight="1">
      <c r="A115" s="146"/>
      <c r="B115" s="150"/>
      <c r="C115" s="150"/>
      <c r="D115" s="151"/>
      <c r="E115" s="151"/>
      <c r="F115" s="151"/>
      <c r="G115" s="152"/>
      <c r="H115" s="153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</row>
    <row r="116" spans="1:25" ht="11.25" customHeight="1">
      <c r="A116" s="146"/>
      <c r="B116" s="150"/>
      <c r="C116" s="150"/>
      <c r="D116" s="151"/>
      <c r="E116" s="151"/>
      <c r="F116" s="151"/>
      <c r="G116" s="152"/>
      <c r="H116" s="153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</row>
    <row r="117" spans="1:25" ht="11.25" customHeight="1">
      <c r="A117" s="146"/>
      <c r="B117" s="150"/>
      <c r="C117" s="150"/>
      <c r="D117" s="151"/>
      <c r="E117" s="151"/>
      <c r="F117" s="151"/>
      <c r="G117" s="152"/>
      <c r="H117" s="153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</row>
    <row r="118" spans="1:25" ht="11.25" customHeight="1">
      <c r="A118" s="146"/>
      <c r="B118" s="150"/>
      <c r="C118" s="150"/>
      <c r="D118" s="151"/>
      <c r="E118" s="151"/>
      <c r="F118" s="151"/>
      <c r="G118" s="152"/>
      <c r="H118" s="153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</row>
    <row r="119" spans="1:25" ht="11.25" customHeight="1">
      <c r="A119" s="146"/>
      <c r="B119" s="150"/>
      <c r="C119" s="150"/>
      <c r="D119" s="151"/>
      <c r="E119" s="151"/>
      <c r="F119" s="151"/>
      <c r="G119" s="152"/>
      <c r="H119" s="153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</row>
    <row r="120" spans="1:25" ht="11.25" customHeight="1">
      <c r="A120" s="146"/>
      <c r="B120" s="150"/>
      <c r="C120" s="150"/>
      <c r="D120" s="151"/>
      <c r="E120" s="151"/>
      <c r="F120" s="151"/>
      <c r="G120" s="152"/>
      <c r="H120" s="153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</row>
    <row r="121" spans="1:25" ht="11.25" customHeight="1">
      <c r="A121" s="146"/>
      <c r="B121" s="150"/>
      <c r="C121" s="150"/>
      <c r="D121" s="151"/>
      <c r="E121" s="151"/>
      <c r="F121" s="151"/>
      <c r="G121" s="152"/>
      <c r="H121" s="153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</row>
    <row r="122" spans="1:25" ht="11.25" customHeight="1">
      <c r="A122" s="146"/>
      <c r="B122" s="150"/>
      <c r="C122" s="150"/>
      <c r="D122" s="151"/>
      <c r="E122" s="151"/>
      <c r="F122" s="151"/>
      <c r="G122" s="152"/>
      <c r="H122" s="153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</row>
    <row r="123" spans="1:25" ht="11.25" customHeight="1">
      <c r="A123" s="146"/>
      <c r="B123" s="150"/>
      <c r="C123" s="150"/>
      <c r="D123" s="151"/>
      <c r="E123" s="151"/>
      <c r="F123" s="151"/>
      <c r="G123" s="152"/>
      <c r="H123" s="153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</row>
    <row r="124" spans="1:25" ht="11.25" customHeight="1">
      <c r="A124" s="146"/>
      <c r="B124" s="150"/>
      <c r="C124" s="150"/>
      <c r="D124" s="151"/>
      <c r="E124" s="151"/>
      <c r="F124" s="151"/>
      <c r="G124" s="152"/>
      <c r="H124" s="153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</row>
    <row r="125" spans="1:25" ht="11.25" customHeight="1">
      <c r="A125" s="146"/>
      <c r="B125" s="150"/>
      <c r="C125" s="150"/>
      <c r="D125" s="151"/>
      <c r="E125" s="151"/>
      <c r="F125" s="151"/>
      <c r="G125" s="152"/>
      <c r="H125" s="153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</row>
    <row r="126" spans="1:25" ht="11.25" customHeight="1">
      <c r="A126" s="146"/>
      <c r="B126" s="150"/>
      <c r="C126" s="150"/>
      <c r="D126" s="151"/>
      <c r="E126" s="151"/>
      <c r="F126" s="151"/>
      <c r="G126" s="152"/>
      <c r="H126" s="153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</row>
    <row r="127" spans="1:25" ht="11.25" customHeight="1">
      <c r="A127" s="146"/>
      <c r="B127" s="150"/>
      <c r="C127" s="150"/>
      <c r="D127" s="151"/>
      <c r="E127" s="151"/>
      <c r="F127" s="151"/>
      <c r="G127" s="152"/>
      <c r="H127" s="153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</row>
    <row r="128" spans="1:25" ht="11.25" customHeight="1">
      <c r="A128" s="146"/>
      <c r="B128" s="150"/>
      <c r="C128" s="150"/>
      <c r="D128" s="151"/>
      <c r="E128" s="151"/>
      <c r="F128" s="151"/>
      <c r="G128" s="152"/>
      <c r="H128" s="153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</row>
    <row r="129" spans="1:25" ht="11.25" customHeight="1">
      <c r="A129" s="146"/>
      <c r="B129" s="150"/>
      <c r="C129" s="150"/>
      <c r="D129" s="151"/>
      <c r="E129" s="151"/>
      <c r="F129" s="151"/>
      <c r="G129" s="152"/>
      <c r="H129" s="153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</row>
    <row r="130" spans="1:25" ht="11.25" customHeight="1">
      <c r="A130" s="146"/>
      <c r="B130" s="150"/>
      <c r="C130" s="150"/>
      <c r="D130" s="151"/>
      <c r="E130" s="151"/>
      <c r="F130" s="151"/>
      <c r="G130" s="152"/>
      <c r="H130" s="153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</row>
    <row r="131" spans="1:25" ht="11.25" customHeight="1">
      <c r="A131" s="146"/>
      <c r="B131" s="150"/>
      <c r="C131" s="150"/>
      <c r="D131" s="151"/>
      <c r="E131" s="151"/>
      <c r="F131" s="151"/>
      <c r="G131" s="152"/>
      <c r="H131" s="153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</row>
    <row r="132" spans="1:25" ht="11.25" customHeight="1">
      <c r="A132" s="146"/>
      <c r="B132" s="150"/>
      <c r="C132" s="150"/>
      <c r="D132" s="151"/>
      <c r="E132" s="151"/>
      <c r="F132" s="151"/>
      <c r="G132" s="152"/>
      <c r="H132" s="153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</row>
    <row r="133" spans="1:25" ht="11.25" customHeight="1">
      <c r="A133" s="146"/>
      <c r="B133" s="150"/>
      <c r="C133" s="150"/>
      <c r="D133" s="151"/>
      <c r="E133" s="151"/>
      <c r="F133" s="151"/>
      <c r="G133" s="152"/>
      <c r="H133" s="153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</row>
    <row r="134" spans="1:25" ht="11.25" customHeight="1">
      <c r="A134" s="146"/>
      <c r="B134" s="150"/>
      <c r="C134" s="150"/>
      <c r="D134" s="151"/>
      <c r="E134" s="151"/>
      <c r="F134" s="151"/>
      <c r="G134" s="152"/>
      <c r="H134" s="153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</row>
    <row r="135" spans="1:25" ht="11.25" customHeight="1">
      <c r="A135" s="146"/>
      <c r="B135" s="150"/>
      <c r="C135" s="150"/>
      <c r="D135" s="151"/>
      <c r="E135" s="151"/>
      <c r="F135" s="151"/>
      <c r="G135" s="152"/>
      <c r="H135" s="153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</row>
    <row r="136" spans="1:25" ht="11.25" customHeight="1">
      <c r="A136" s="146"/>
      <c r="B136" s="150"/>
      <c r="C136" s="150"/>
      <c r="D136" s="151"/>
      <c r="E136" s="151"/>
      <c r="F136" s="151"/>
      <c r="G136" s="152"/>
      <c r="H136" s="153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</row>
    <row r="137" spans="1:25" ht="11.25" customHeight="1">
      <c r="A137" s="146"/>
      <c r="B137" s="150"/>
      <c r="C137" s="150"/>
      <c r="D137" s="151"/>
      <c r="E137" s="151"/>
      <c r="F137" s="151"/>
      <c r="G137" s="152"/>
      <c r="H137" s="153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</row>
    <row r="138" spans="1:25" ht="11.25" customHeight="1">
      <c r="A138" s="146"/>
      <c r="B138" s="150"/>
      <c r="C138" s="150"/>
      <c r="D138" s="151"/>
      <c r="E138" s="151"/>
      <c r="F138" s="151"/>
      <c r="G138" s="152"/>
      <c r="H138" s="153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</row>
    <row r="139" spans="1:25" ht="11.25" customHeight="1">
      <c r="A139" s="146"/>
      <c r="B139" s="150"/>
      <c r="C139" s="150"/>
      <c r="D139" s="151"/>
      <c r="E139" s="151"/>
      <c r="F139" s="151"/>
      <c r="G139" s="152"/>
      <c r="H139" s="153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</row>
    <row r="140" spans="1:25" ht="11.25" customHeight="1">
      <c r="A140" s="146"/>
      <c r="B140" s="150"/>
      <c r="C140" s="150"/>
      <c r="D140" s="151"/>
      <c r="E140" s="151"/>
      <c r="F140" s="151"/>
      <c r="G140" s="152"/>
      <c r="H140" s="153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</row>
    <row r="141" spans="1:25" ht="11.25" customHeight="1">
      <c r="A141" s="146"/>
      <c r="B141" s="150"/>
      <c r="C141" s="150"/>
      <c r="D141" s="151"/>
      <c r="E141" s="151"/>
      <c r="F141" s="151"/>
      <c r="G141" s="152"/>
      <c r="H141" s="153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</row>
    <row r="142" spans="1:25" ht="11.25" customHeight="1">
      <c r="A142" s="146"/>
      <c r="B142" s="150"/>
      <c r="C142" s="150"/>
      <c r="D142" s="151"/>
      <c r="E142" s="151"/>
      <c r="F142" s="151"/>
      <c r="G142" s="152"/>
      <c r="H142" s="153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</row>
    <row r="143" spans="1:25" ht="11.25" customHeight="1">
      <c r="A143" s="146"/>
      <c r="B143" s="150"/>
      <c r="C143" s="150"/>
      <c r="D143" s="151"/>
      <c r="E143" s="151"/>
      <c r="F143" s="151"/>
      <c r="G143" s="152"/>
      <c r="H143" s="153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</row>
    <row r="144" spans="1:25" ht="11.25" customHeight="1">
      <c r="A144" s="146"/>
      <c r="B144" s="150"/>
      <c r="C144" s="150"/>
      <c r="D144" s="151"/>
      <c r="E144" s="151"/>
      <c r="F144" s="151"/>
      <c r="G144" s="152"/>
      <c r="H144" s="153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</row>
    <row r="145" spans="1:25" ht="11.25" customHeight="1">
      <c r="A145" s="146"/>
      <c r="B145" s="150"/>
      <c r="C145" s="150"/>
      <c r="D145" s="151"/>
      <c r="E145" s="151"/>
      <c r="F145" s="151"/>
      <c r="G145" s="152"/>
      <c r="H145" s="153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</row>
    <row r="146" spans="1:25" ht="11.25" customHeight="1">
      <c r="A146" s="146"/>
      <c r="B146" s="150"/>
      <c r="C146" s="150"/>
      <c r="D146" s="151"/>
      <c r="E146" s="151"/>
      <c r="F146" s="151"/>
      <c r="G146" s="152"/>
      <c r="H146" s="153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</row>
    <row r="147" spans="1:25" ht="11.25" customHeight="1">
      <c r="A147" s="146"/>
      <c r="B147" s="150"/>
      <c r="C147" s="150"/>
      <c r="D147" s="151"/>
      <c r="E147" s="151"/>
      <c r="F147" s="151"/>
      <c r="G147" s="152"/>
      <c r="H147" s="153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</row>
    <row r="148" spans="1:25" ht="11.25" customHeight="1">
      <c r="A148" s="146"/>
      <c r="B148" s="150"/>
      <c r="C148" s="150"/>
      <c r="D148" s="151"/>
      <c r="E148" s="151"/>
      <c r="F148" s="151"/>
      <c r="G148" s="152"/>
      <c r="H148" s="153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</row>
    <row r="149" spans="1:25" ht="11.25" customHeight="1">
      <c r="A149" s="146"/>
      <c r="B149" s="150"/>
      <c r="C149" s="150"/>
      <c r="D149" s="151"/>
      <c r="E149" s="151"/>
      <c r="F149" s="151"/>
      <c r="G149" s="152"/>
      <c r="H149" s="153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</row>
    <row r="150" spans="1:25" ht="11.25" customHeight="1">
      <c r="A150" s="146"/>
      <c r="B150" s="150"/>
      <c r="C150" s="150"/>
      <c r="D150" s="151"/>
      <c r="E150" s="151"/>
      <c r="F150" s="151"/>
      <c r="G150" s="152"/>
      <c r="H150" s="153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</row>
    <row r="151" spans="1:25" ht="11.25" customHeight="1">
      <c r="A151" s="146"/>
      <c r="B151" s="150"/>
      <c r="C151" s="150"/>
      <c r="D151" s="151"/>
      <c r="E151" s="151"/>
      <c r="F151" s="151"/>
      <c r="G151" s="152"/>
      <c r="H151" s="153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</row>
    <row r="152" spans="1:25" ht="11.25" customHeight="1">
      <c r="A152" s="146"/>
      <c r="B152" s="150"/>
      <c r="C152" s="150"/>
      <c r="D152" s="151"/>
      <c r="E152" s="151"/>
      <c r="F152" s="151"/>
      <c r="G152" s="152"/>
      <c r="H152" s="153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</row>
    <row r="153" spans="1:25" ht="11.25" customHeight="1">
      <c r="A153" s="146"/>
      <c r="B153" s="150"/>
      <c r="C153" s="150"/>
      <c r="D153" s="151"/>
      <c r="E153" s="151"/>
      <c r="F153" s="151"/>
      <c r="G153" s="152"/>
      <c r="H153" s="153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</row>
    <row r="154" spans="1:25" ht="11.25" customHeight="1">
      <c r="A154" s="146"/>
      <c r="B154" s="150"/>
      <c r="C154" s="150"/>
      <c r="D154" s="151"/>
      <c r="E154" s="151"/>
      <c r="F154" s="151"/>
      <c r="G154" s="152"/>
      <c r="H154" s="153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</row>
    <row r="155" spans="1:25" ht="11.25" customHeight="1">
      <c r="A155" s="146"/>
      <c r="B155" s="150"/>
      <c r="C155" s="150"/>
      <c r="D155" s="151"/>
      <c r="E155" s="151"/>
      <c r="F155" s="151"/>
      <c r="G155" s="152"/>
      <c r="H155" s="153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</row>
    <row r="156" spans="1:25" ht="11.25" customHeight="1">
      <c r="A156" s="146"/>
      <c r="B156" s="150"/>
      <c r="C156" s="150"/>
      <c r="D156" s="151"/>
      <c r="E156" s="151"/>
      <c r="F156" s="151"/>
      <c r="G156" s="152"/>
      <c r="H156" s="153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</row>
    <row r="157" spans="1:25" ht="11.25" customHeight="1">
      <c r="A157" s="146"/>
      <c r="B157" s="150"/>
      <c r="C157" s="150"/>
      <c r="D157" s="151"/>
      <c r="E157" s="151"/>
      <c r="F157" s="151"/>
      <c r="G157" s="152"/>
      <c r="H157" s="153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</row>
    <row r="158" spans="1:25" ht="11.25" customHeight="1">
      <c r="A158" s="146"/>
      <c r="B158" s="150"/>
      <c r="C158" s="150"/>
      <c r="D158" s="151"/>
      <c r="E158" s="151"/>
      <c r="F158" s="151"/>
      <c r="G158" s="152"/>
      <c r="H158" s="153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</row>
    <row r="159" spans="1:25" ht="11.25" customHeight="1">
      <c r="A159" s="146"/>
      <c r="B159" s="150"/>
      <c r="C159" s="150"/>
      <c r="D159" s="151"/>
      <c r="E159" s="151"/>
      <c r="F159" s="151"/>
      <c r="G159" s="152"/>
      <c r="H159" s="153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</row>
    <row r="160" spans="1:25" ht="11.25" customHeight="1">
      <c r="A160" s="146"/>
      <c r="B160" s="150"/>
      <c r="C160" s="150"/>
      <c r="D160" s="151"/>
      <c r="E160" s="151"/>
      <c r="F160" s="151"/>
      <c r="G160" s="152"/>
      <c r="H160" s="153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</row>
    <row r="161" spans="1:25" ht="11.25" customHeight="1">
      <c r="A161" s="146"/>
      <c r="B161" s="150"/>
      <c r="C161" s="150"/>
      <c r="D161" s="151"/>
      <c r="E161" s="151"/>
      <c r="F161" s="151"/>
      <c r="G161" s="152"/>
      <c r="H161" s="153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</row>
    <row r="162" spans="1:25" ht="11.25" customHeight="1">
      <c r="A162" s="146"/>
      <c r="B162" s="150"/>
      <c r="C162" s="150"/>
      <c r="D162" s="151"/>
      <c r="E162" s="151"/>
      <c r="F162" s="151"/>
      <c r="G162" s="152"/>
      <c r="H162" s="153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</row>
    <row r="163" spans="1:25" ht="11.25" customHeight="1">
      <c r="A163" s="146"/>
      <c r="B163" s="150"/>
      <c r="C163" s="150"/>
      <c r="D163" s="151"/>
      <c r="E163" s="151"/>
      <c r="F163" s="151"/>
      <c r="G163" s="152"/>
      <c r="H163" s="153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</row>
    <row r="164" spans="1:25" ht="11.25" customHeight="1">
      <c r="A164" s="146"/>
      <c r="B164" s="150"/>
      <c r="C164" s="150"/>
      <c r="D164" s="151"/>
      <c r="E164" s="151"/>
      <c r="F164" s="151"/>
      <c r="G164" s="152"/>
      <c r="H164" s="153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</row>
    <row r="165" spans="1:25" ht="11.25" customHeight="1">
      <c r="A165" s="146"/>
      <c r="B165" s="150"/>
      <c r="C165" s="150"/>
      <c r="D165" s="151"/>
      <c r="E165" s="151"/>
      <c r="F165" s="151"/>
      <c r="G165" s="152"/>
      <c r="H165" s="153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</row>
    <row r="166" spans="1:25" ht="11.25" customHeight="1">
      <c r="A166" s="146"/>
      <c r="B166" s="150"/>
      <c r="C166" s="150"/>
      <c r="D166" s="151"/>
      <c r="E166" s="151"/>
      <c r="F166" s="151"/>
      <c r="G166" s="152"/>
      <c r="H166" s="153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</row>
    <row r="167" spans="1:25" ht="11.25" customHeight="1">
      <c r="A167" s="146"/>
      <c r="B167" s="150"/>
      <c r="C167" s="150"/>
      <c r="D167" s="151"/>
      <c r="E167" s="151"/>
      <c r="F167" s="151"/>
      <c r="G167" s="152"/>
      <c r="H167" s="153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</row>
    <row r="168" spans="1:25" ht="11.25" customHeight="1">
      <c r="A168" s="146"/>
      <c r="B168" s="150"/>
      <c r="C168" s="150"/>
      <c r="D168" s="151"/>
      <c r="E168" s="151"/>
      <c r="F168" s="151"/>
      <c r="G168" s="152"/>
      <c r="H168" s="153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</row>
    <row r="169" spans="1:25" ht="11.25" customHeight="1">
      <c r="A169" s="146"/>
      <c r="B169" s="150"/>
      <c r="C169" s="150"/>
      <c r="D169" s="151"/>
      <c r="E169" s="151"/>
      <c r="F169" s="151"/>
      <c r="G169" s="152"/>
      <c r="H169" s="153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</row>
    <row r="170" spans="1:25" ht="11.25" customHeight="1">
      <c r="A170" s="146"/>
      <c r="B170" s="150"/>
      <c r="C170" s="150"/>
      <c r="D170" s="151"/>
      <c r="E170" s="151"/>
      <c r="F170" s="151"/>
      <c r="G170" s="152"/>
      <c r="H170" s="153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</row>
    <row r="171" spans="1:25" ht="11.25" customHeight="1">
      <c r="A171" s="146"/>
      <c r="B171" s="150"/>
      <c r="C171" s="150"/>
      <c r="D171" s="151"/>
      <c r="E171" s="151"/>
      <c r="F171" s="151"/>
      <c r="G171" s="152"/>
      <c r="H171" s="153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</row>
    <row r="172" spans="1:25" ht="11.25" customHeight="1">
      <c r="A172" s="146"/>
      <c r="B172" s="150"/>
      <c r="C172" s="150"/>
      <c r="D172" s="151"/>
      <c r="E172" s="151"/>
      <c r="F172" s="151"/>
      <c r="G172" s="152"/>
      <c r="H172" s="153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</row>
    <row r="173" spans="1:25" ht="11.25" customHeight="1">
      <c r="A173" s="146"/>
      <c r="B173" s="150"/>
      <c r="C173" s="150"/>
      <c r="D173" s="151"/>
      <c r="E173" s="151"/>
      <c r="F173" s="151"/>
      <c r="G173" s="152"/>
      <c r="H173" s="153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</row>
    <row r="174" spans="1:25" ht="11.25" customHeight="1">
      <c r="A174" s="146"/>
      <c r="B174" s="150"/>
      <c r="C174" s="150"/>
      <c r="D174" s="151"/>
      <c r="E174" s="151"/>
      <c r="F174" s="151"/>
      <c r="G174" s="152"/>
      <c r="H174" s="153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</row>
    <row r="175" spans="1:25" ht="11.25" customHeight="1">
      <c r="A175" s="146"/>
      <c r="B175" s="150"/>
      <c r="C175" s="150"/>
      <c r="D175" s="151"/>
      <c r="E175" s="151"/>
      <c r="F175" s="151"/>
      <c r="G175" s="152"/>
      <c r="H175" s="153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</row>
    <row r="176" spans="1:25" ht="11.25" customHeight="1">
      <c r="A176" s="146"/>
      <c r="B176" s="150"/>
      <c r="C176" s="150"/>
      <c r="D176" s="151"/>
      <c r="E176" s="151"/>
      <c r="F176" s="151"/>
      <c r="G176" s="152"/>
      <c r="H176" s="153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</row>
    <row r="177" spans="1:25" ht="11.25" customHeight="1">
      <c r="A177" s="146"/>
      <c r="B177" s="150"/>
      <c r="C177" s="150"/>
      <c r="D177" s="151"/>
      <c r="E177" s="151"/>
      <c r="F177" s="151"/>
      <c r="G177" s="152"/>
      <c r="H177" s="153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</row>
    <row r="178" spans="1:25" ht="11.25" customHeight="1">
      <c r="A178" s="146"/>
      <c r="B178" s="150"/>
      <c r="C178" s="150"/>
      <c r="D178" s="151"/>
      <c r="E178" s="151"/>
      <c r="F178" s="151"/>
      <c r="G178" s="152"/>
      <c r="H178" s="153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</row>
    <row r="179" spans="1:25" ht="11.25" customHeight="1">
      <c r="A179" s="146"/>
      <c r="B179" s="150"/>
      <c r="C179" s="150"/>
      <c r="D179" s="151"/>
      <c r="E179" s="151"/>
      <c r="F179" s="151"/>
      <c r="G179" s="152"/>
      <c r="H179" s="153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</row>
    <row r="180" spans="1:25" ht="11.25" customHeight="1">
      <c r="A180" s="146"/>
      <c r="B180" s="150"/>
      <c r="C180" s="150"/>
      <c r="D180" s="151"/>
      <c r="E180" s="151"/>
      <c r="F180" s="151"/>
      <c r="G180" s="152"/>
      <c r="H180" s="153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</row>
    <row r="181" spans="1:25" ht="11.25" customHeight="1">
      <c r="A181" s="146"/>
      <c r="B181" s="150"/>
      <c r="C181" s="150"/>
      <c r="D181" s="151"/>
      <c r="E181" s="151"/>
      <c r="F181" s="151"/>
      <c r="G181" s="152"/>
      <c r="H181" s="153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</row>
    <row r="182" spans="1:25" ht="11.25" customHeight="1">
      <c r="A182" s="146"/>
      <c r="B182" s="150"/>
      <c r="C182" s="150"/>
      <c r="D182" s="151"/>
      <c r="E182" s="151"/>
      <c r="F182" s="151"/>
      <c r="G182" s="152"/>
      <c r="H182" s="153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</row>
    <row r="183" spans="1:25" ht="11.25" customHeight="1">
      <c r="A183" s="146"/>
      <c r="B183" s="150"/>
      <c r="C183" s="150"/>
      <c r="D183" s="151"/>
      <c r="E183" s="151"/>
      <c r="F183" s="151"/>
      <c r="G183" s="152"/>
      <c r="H183" s="153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</row>
    <row r="184" spans="1:25" ht="11.25" customHeight="1">
      <c r="A184" s="146"/>
      <c r="B184" s="150"/>
      <c r="C184" s="150"/>
      <c r="D184" s="151"/>
      <c r="E184" s="151"/>
      <c r="F184" s="151"/>
      <c r="G184" s="152"/>
      <c r="H184" s="153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</row>
    <row r="185" spans="1:25" ht="11.25" customHeight="1">
      <c r="A185" s="146"/>
      <c r="B185" s="150"/>
      <c r="C185" s="150"/>
      <c r="D185" s="151"/>
      <c r="E185" s="151"/>
      <c r="F185" s="151"/>
      <c r="G185" s="152"/>
      <c r="H185" s="153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</row>
    <row r="186" spans="1:25" ht="11.25" customHeight="1">
      <c r="A186" s="146"/>
      <c r="B186" s="150"/>
      <c r="C186" s="150"/>
      <c r="D186" s="151"/>
      <c r="E186" s="151"/>
      <c r="F186" s="151"/>
      <c r="G186" s="152"/>
      <c r="H186" s="153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</row>
    <row r="187" spans="1:25" ht="11.25" customHeight="1">
      <c r="A187" s="146"/>
      <c r="B187" s="150"/>
      <c r="C187" s="150"/>
      <c r="D187" s="151"/>
      <c r="E187" s="151"/>
      <c r="F187" s="151"/>
      <c r="G187" s="152"/>
      <c r="H187" s="153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</row>
    <row r="188" spans="1:25" ht="11.25" customHeight="1">
      <c r="A188" s="146"/>
      <c r="B188" s="150"/>
      <c r="C188" s="150"/>
      <c r="D188" s="151"/>
      <c r="E188" s="151"/>
      <c r="F188" s="151"/>
      <c r="G188" s="152"/>
      <c r="H188" s="153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</row>
    <row r="189" spans="1:25" ht="11.25" customHeight="1">
      <c r="A189" s="146"/>
      <c r="B189" s="150"/>
      <c r="C189" s="150"/>
      <c r="D189" s="151"/>
      <c r="E189" s="151"/>
      <c r="F189" s="151"/>
      <c r="G189" s="152"/>
      <c r="H189" s="153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</row>
    <row r="190" spans="1:25" ht="11.25" customHeight="1">
      <c r="A190" s="146"/>
      <c r="B190" s="150"/>
      <c r="C190" s="150"/>
      <c r="D190" s="151"/>
      <c r="E190" s="151"/>
      <c r="F190" s="151"/>
      <c r="G190" s="152"/>
      <c r="H190" s="153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</row>
    <row r="191" spans="1:25" ht="11.25" customHeight="1">
      <c r="A191" s="146"/>
      <c r="B191" s="150"/>
      <c r="C191" s="150"/>
      <c r="D191" s="151"/>
      <c r="E191" s="151"/>
      <c r="F191" s="151"/>
      <c r="G191" s="152"/>
      <c r="H191" s="153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</row>
    <row r="192" spans="1:25" ht="11.25" customHeight="1">
      <c r="A192" s="146"/>
      <c r="B192" s="150"/>
      <c r="C192" s="150"/>
      <c r="D192" s="151"/>
      <c r="E192" s="151"/>
      <c r="F192" s="151"/>
      <c r="G192" s="152"/>
      <c r="H192" s="153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</row>
    <row r="193" spans="1:25" ht="11.25" customHeight="1">
      <c r="A193" s="146"/>
      <c r="B193" s="150"/>
      <c r="C193" s="150"/>
      <c r="D193" s="151"/>
      <c r="E193" s="151"/>
      <c r="F193" s="151"/>
      <c r="G193" s="152"/>
      <c r="H193" s="153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</row>
    <row r="194" spans="1:25" ht="11.25" customHeight="1">
      <c r="A194" s="146"/>
      <c r="B194" s="150"/>
      <c r="C194" s="150"/>
      <c r="D194" s="151"/>
      <c r="E194" s="151"/>
      <c r="F194" s="151"/>
      <c r="G194" s="152"/>
      <c r="H194" s="153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</row>
    <row r="195" spans="1:25" ht="11.25" customHeight="1">
      <c r="A195" s="146"/>
      <c r="B195" s="150"/>
      <c r="C195" s="150"/>
      <c r="D195" s="151"/>
      <c r="E195" s="151"/>
      <c r="F195" s="151"/>
      <c r="G195" s="152"/>
      <c r="H195" s="153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</row>
    <row r="196" spans="1:25" ht="11.25" customHeight="1">
      <c r="A196" s="146"/>
      <c r="B196" s="150"/>
      <c r="C196" s="150"/>
      <c r="D196" s="151"/>
      <c r="E196" s="151"/>
      <c r="F196" s="151"/>
      <c r="G196" s="152"/>
      <c r="H196" s="153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</row>
    <row r="197" spans="1:25" ht="11.25" customHeight="1">
      <c r="A197" s="146"/>
      <c r="B197" s="150"/>
      <c r="C197" s="150"/>
      <c r="D197" s="151"/>
      <c r="E197" s="151"/>
      <c r="F197" s="151"/>
      <c r="G197" s="152"/>
      <c r="H197" s="153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</row>
    <row r="198" spans="1:25" ht="11.25" customHeight="1">
      <c r="A198" s="146"/>
      <c r="B198" s="150"/>
      <c r="C198" s="150"/>
      <c r="D198" s="151"/>
      <c r="E198" s="151"/>
      <c r="F198" s="151"/>
      <c r="G198" s="152"/>
      <c r="H198" s="153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</row>
    <row r="199" spans="1:25" ht="11.25" customHeight="1">
      <c r="A199" s="146"/>
      <c r="B199" s="150"/>
      <c r="C199" s="150"/>
      <c r="D199" s="151"/>
      <c r="E199" s="151"/>
      <c r="F199" s="151"/>
      <c r="G199" s="152"/>
      <c r="H199" s="153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</row>
    <row r="200" spans="1:25" ht="11.25" customHeight="1">
      <c r="A200" s="146"/>
      <c r="B200" s="150"/>
      <c r="C200" s="150"/>
      <c r="D200" s="151"/>
      <c r="E200" s="151"/>
      <c r="F200" s="151"/>
      <c r="G200" s="152"/>
      <c r="H200" s="153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</row>
    <row r="201" spans="1:25" ht="11.25" customHeight="1">
      <c r="A201" s="146"/>
      <c r="B201" s="150"/>
      <c r="C201" s="150"/>
      <c r="D201" s="151"/>
      <c r="E201" s="151"/>
      <c r="F201" s="151"/>
      <c r="G201" s="152"/>
      <c r="H201" s="153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</row>
    <row r="202" spans="1:25" ht="11.25" customHeight="1">
      <c r="A202" s="146"/>
      <c r="B202" s="150"/>
      <c r="C202" s="150"/>
      <c r="D202" s="151"/>
      <c r="E202" s="151"/>
      <c r="F202" s="151"/>
      <c r="G202" s="152"/>
      <c r="H202" s="153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</row>
    <row r="203" spans="1:25" ht="11.25" customHeight="1">
      <c r="A203" s="146"/>
      <c r="B203" s="150"/>
      <c r="C203" s="150"/>
      <c r="D203" s="151"/>
      <c r="E203" s="151"/>
      <c r="F203" s="151"/>
      <c r="G203" s="152"/>
      <c r="H203" s="153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</row>
    <row r="204" spans="1:25" ht="11.25" customHeight="1">
      <c r="A204" s="146"/>
      <c r="B204" s="150"/>
      <c r="C204" s="150"/>
      <c r="D204" s="151"/>
      <c r="E204" s="151"/>
      <c r="F204" s="151"/>
      <c r="G204" s="152"/>
      <c r="H204" s="153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</row>
    <row r="205" spans="1:25" ht="11.25" customHeight="1">
      <c r="A205" s="146"/>
      <c r="B205" s="150"/>
      <c r="C205" s="150"/>
      <c r="D205" s="151"/>
      <c r="E205" s="151"/>
      <c r="F205" s="151"/>
      <c r="G205" s="152"/>
      <c r="H205" s="153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</row>
    <row r="206" spans="1:25" ht="11.25" customHeight="1">
      <c r="A206" s="146"/>
      <c r="B206" s="150"/>
      <c r="C206" s="150"/>
      <c r="D206" s="151"/>
      <c r="E206" s="151"/>
      <c r="F206" s="151"/>
      <c r="G206" s="152"/>
      <c r="H206" s="153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</row>
    <row r="207" spans="1:25" ht="11.25" customHeight="1">
      <c r="A207" s="146"/>
      <c r="B207" s="150"/>
      <c r="C207" s="150"/>
      <c r="D207" s="151"/>
      <c r="E207" s="151"/>
      <c r="F207" s="151"/>
      <c r="G207" s="152"/>
      <c r="H207" s="153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</row>
    <row r="208" spans="1:25" ht="11.25" customHeight="1">
      <c r="A208" s="146"/>
      <c r="B208" s="150"/>
      <c r="C208" s="150"/>
      <c r="D208" s="151"/>
      <c r="E208" s="151"/>
      <c r="F208" s="151"/>
      <c r="G208" s="152"/>
      <c r="H208" s="153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</row>
    <row r="209" spans="1:25" ht="11.25" customHeight="1">
      <c r="A209" s="146"/>
      <c r="B209" s="150"/>
      <c r="C209" s="150"/>
      <c r="D209" s="151"/>
      <c r="E209" s="151"/>
      <c r="F209" s="151"/>
      <c r="G209" s="152"/>
      <c r="H209" s="153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</row>
    <row r="210" spans="1:25" ht="15.75" customHeigh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</row>
    <row r="211" spans="1:25" ht="15.75" customHeigh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</row>
    <row r="212" spans="1:25" ht="15.75" customHeigh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</row>
    <row r="213" spans="1:25" ht="15.75" customHeigh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</row>
    <row r="214" spans="1:25" ht="15.75" customHeigh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</row>
    <row r="215" spans="1:25" ht="15.75" customHeigh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</row>
    <row r="216" spans="1:25" ht="15.75" customHeigh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</row>
    <row r="217" spans="1:25" ht="15.75" customHeigh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</row>
    <row r="218" spans="1:25" ht="15.75" customHeigh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</row>
    <row r="219" spans="1:25" ht="15.75" customHeigh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</row>
    <row r="220" spans="1:25" ht="15.75" customHeigh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</row>
    <row r="221" spans="1:25" ht="15.75" customHeigh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</row>
    <row r="222" spans="1:25" ht="15.75" customHeigh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</row>
    <row r="223" spans="1:25" ht="15.75" customHeigh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</row>
    <row r="224" spans="1:25" ht="15.75" customHeigh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</row>
    <row r="225" spans="1:25" ht="15.75" customHeigh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</row>
    <row r="226" spans="1:25" ht="15.75" customHeigh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</row>
    <row r="227" spans="1:25" ht="15.75" customHeigh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</row>
    <row r="228" spans="1:25" ht="15.75" customHeigh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</row>
    <row r="229" spans="1:25" ht="15.75" customHeigh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</row>
    <row r="230" spans="1:25" ht="15.75" customHeigh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</row>
    <row r="231" spans="1:25" ht="15.75" customHeigh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</row>
    <row r="232" spans="1:25" ht="15.75" customHeigh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</row>
    <row r="233" spans="1:25" ht="15.75" customHeigh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</row>
    <row r="234" spans="1:25" ht="15.75" customHeigh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</row>
    <row r="235" spans="1:25" ht="15.75" customHeight="1">
      <c r="A235" s="154"/>
      <c r="B235" s="154"/>
      <c r="C235" s="154"/>
      <c r="D235" s="154"/>
      <c r="E235" s="154"/>
      <c r="F235" s="154"/>
      <c r="G235" s="154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</row>
    <row r="236" spans="1:25" ht="15.75" customHeight="1">
      <c r="A236" s="154"/>
      <c r="B236" s="154"/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</row>
    <row r="237" spans="1:25" ht="15.75" customHeight="1">
      <c r="A237" s="154"/>
      <c r="B237" s="154"/>
      <c r="C237" s="154"/>
      <c r="D237" s="154"/>
      <c r="E237" s="154"/>
      <c r="F237" s="154"/>
      <c r="G237" s="154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</row>
    <row r="238" spans="1:25" ht="15.75" customHeight="1">
      <c r="A238" s="154"/>
      <c r="B238" s="154"/>
      <c r="C238" s="154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</row>
    <row r="239" spans="1:25" ht="15.75" customHeight="1">
      <c r="A239" s="154"/>
      <c r="B239" s="154"/>
      <c r="C239" s="154"/>
      <c r="D239" s="154"/>
      <c r="E239" s="154"/>
      <c r="F239" s="154"/>
      <c r="G239" s="154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</row>
    <row r="240" spans="1:25" ht="15.75" customHeight="1">
      <c r="A240" s="154"/>
      <c r="B240" s="154"/>
      <c r="C240" s="154"/>
      <c r="D240" s="154"/>
      <c r="E240" s="154"/>
      <c r="F240" s="154"/>
      <c r="G240" s="154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</row>
    <row r="241" spans="1:25" ht="15.75" customHeight="1">
      <c r="A241" s="154"/>
      <c r="B241" s="154"/>
      <c r="C241" s="154"/>
      <c r="D241" s="154"/>
      <c r="E241" s="154"/>
      <c r="F241" s="154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</row>
    <row r="242" spans="1:25" ht="15.75" customHeight="1">
      <c r="A242" s="154"/>
      <c r="B242" s="154"/>
      <c r="C242" s="154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</row>
    <row r="243" spans="1:25" ht="15.75" customHeight="1">
      <c r="A243" s="154"/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</row>
    <row r="244" spans="1:25" ht="15.75" customHeight="1">
      <c r="A244" s="154"/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</row>
    <row r="245" spans="1:25" ht="15.75" customHeight="1">
      <c r="A245" s="154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</row>
    <row r="246" spans="1:25" ht="15.75" customHeight="1">
      <c r="A246" s="154"/>
      <c r="B246" s="154"/>
      <c r="C246" s="154"/>
      <c r="D246" s="154"/>
      <c r="E246" s="154"/>
      <c r="F246" s="154"/>
      <c r="G246" s="154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</row>
    <row r="247" spans="1:25" ht="15.75" customHeight="1">
      <c r="A247" s="154"/>
      <c r="B247" s="154"/>
      <c r="C247" s="154"/>
      <c r="D247" s="154"/>
      <c r="E247" s="154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</row>
    <row r="248" spans="1:25" ht="15.75" customHeight="1">
      <c r="A248" s="154"/>
      <c r="B248" s="154"/>
      <c r="C248" s="154"/>
      <c r="D248" s="154"/>
      <c r="E248" s="154"/>
      <c r="F248" s="154"/>
      <c r="G248" s="154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</row>
    <row r="249" spans="1:25" ht="15.75" customHeight="1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</row>
    <row r="250" spans="1:25" ht="15.75" customHeight="1">
      <c r="A250" s="154"/>
      <c r="B250" s="154"/>
      <c r="C250" s="154"/>
      <c r="D250" s="154"/>
      <c r="E250" s="154"/>
      <c r="F250" s="154"/>
      <c r="G250" s="154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</row>
    <row r="251" spans="1:25" ht="15.75" customHeight="1">
      <c r="A251" s="154"/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</row>
    <row r="252" spans="1:25" ht="15.75" customHeight="1">
      <c r="A252" s="154"/>
      <c r="B252" s="154"/>
      <c r="C252" s="154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</row>
    <row r="253" spans="1:25" ht="15.75" customHeight="1">
      <c r="A253" s="154"/>
      <c r="B253" s="154"/>
      <c r="C253" s="154"/>
      <c r="D253" s="154"/>
      <c r="E253" s="154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</row>
    <row r="254" spans="1:25" ht="15.75" customHeight="1">
      <c r="A254" s="154"/>
      <c r="B254" s="154"/>
      <c r="C254" s="154"/>
      <c r="D254" s="154"/>
      <c r="E254" s="154"/>
      <c r="F254" s="154"/>
      <c r="G254" s="154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</row>
    <row r="255" spans="1:25" ht="15.75" customHeight="1">
      <c r="A255" s="154"/>
      <c r="B255" s="154"/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</row>
    <row r="256" spans="1:25" ht="15.75" customHeight="1">
      <c r="A256" s="154"/>
      <c r="B256" s="15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</row>
    <row r="257" spans="1:25" ht="15.75" customHeight="1">
      <c r="A257" s="154"/>
      <c r="B257" s="15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</row>
    <row r="258" spans="1:25" ht="15.75" customHeight="1">
      <c r="A258" s="154"/>
      <c r="B258" s="154"/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</row>
    <row r="259" spans="1:25" ht="15.75" customHeight="1">
      <c r="A259" s="154"/>
      <c r="B259" s="154"/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</row>
    <row r="260" spans="1:25" ht="15.75" customHeight="1">
      <c r="A260" s="154"/>
      <c r="B260" s="154"/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</row>
    <row r="261" spans="1:25" ht="15.75" customHeight="1">
      <c r="A261" s="154"/>
      <c r="B261" s="154"/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</row>
    <row r="262" spans="1:25" ht="15.75" customHeight="1">
      <c r="A262" s="154"/>
      <c r="B262" s="154"/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</row>
    <row r="263" spans="1:25" ht="15.75" customHeight="1">
      <c r="A263" s="154"/>
      <c r="B263" s="154"/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</row>
    <row r="264" spans="1:25" ht="15.75" customHeight="1">
      <c r="A264" s="154"/>
      <c r="B264" s="154"/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</row>
    <row r="265" spans="1:25" ht="15.75" customHeight="1">
      <c r="A265" s="154"/>
      <c r="B265" s="154"/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</row>
    <row r="266" spans="1:25" ht="15.75" customHeight="1">
      <c r="A266" s="154"/>
      <c r="B266" s="154"/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</row>
    <row r="267" spans="1:25" ht="15.75" customHeight="1">
      <c r="A267" s="154"/>
      <c r="B267" s="154"/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</row>
    <row r="268" spans="1:25" ht="15.75" customHeight="1">
      <c r="A268" s="154"/>
      <c r="B268" s="154"/>
      <c r="C268" s="154"/>
      <c r="D268" s="154"/>
      <c r="E268" s="154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</row>
    <row r="269" spans="1:25" ht="15.75" customHeight="1">
      <c r="A269" s="154"/>
      <c r="B269" s="154"/>
      <c r="C269" s="154"/>
      <c r="D269" s="154"/>
      <c r="E269" s="154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</row>
    <row r="270" spans="1:25" ht="15.75" customHeight="1">
      <c r="A270" s="154"/>
      <c r="B270" s="154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</row>
    <row r="271" spans="1:25" ht="15.75" customHeight="1">
      <c r="A271" s="154"/>
      <c r="B271" s="154"/>
      <c r="C271" s="154"/>
      <c r="D271" s="154"/>
      <c r="E271" s="154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</row>
    <row r="272" spans="1:25" ht="15.75" customHeight="1">
      <c r="A272" s="154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</row>
    <row r="273" spans="1:25" ht="15.75" customHeight="1">
      <c r="A273" s="154"/>
      <c r="B273" s="154"/>
      <c r="C273" s="154"/>
      <c r="D273" s="154"/>
      <c r="E273" s="154"/>
      <c r="F273" s="154"/>
      <c r="G273" s="154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</row>
    <row r="274" spans="1:25" ht="15.75" customHeight="1">
      <c r="A274" s="154"/>
      <c r="B274" s="154"/>
      <c r="C274" s="154"/>
      <c r="D274" s="154"/>
      <c r="E274" s="154"/>
      <c r="F274" s="154"/>
      <c r="G274" s="154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</row>
    <row r="275" spans="1:25" ht="15.75" customHeight="1">
      <c r="A275" s="154"/>
      <c r="B275" s="154"/>
      <c r="C275" s="154"/>
      <c r="D275" s="154"/>
      <c r="E275" s="154"/>
      <c r="F275" s="154"/>
      <c r="G275" s="154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</row>
    <row r="276" spans="1:25" ht="15.75" customHeight="1">
      <c r="A276" s="154"/>
      <c r="B276" s="154"/>
      <c r="C276" s="154"/>
      <c r="D276" s="154"/>
      <c r="E276" s="154"/>
      <c r="F276" s="154"/>
      <c r="G276" s="154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</row>
    <row r="277" spans="1:25" ht="15.75" customHeight="1">
      <c r="A277" s="154"/>
      <c r="B277" s="154"/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</row>
    <row r="278" spans="1:25" ht="15.75" customHeight="1">
      <c r="A278" s="154"/>
      <c r="B278" s="154"/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</row>
    <row r="279" spans="1:25" ht="15.75" customHeight="1">
      <c r="A279" s="154"/>
      <c r="B279" s="154"/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</row>
    <row r="280" spans="1:25" ht="15.75" customHeight="1">
      <c r="A280" s="154"/>
      <c r="B280" s="154"/>
      <c r="C280" s="154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</row>
    <row r="281" spans="1:25" ht="15.75" customHeight="1">
      <c r="A281" s="154"/>
      <c r="B281" s="154"/>
      <c r="C281" s="154"/>
      <c r="D281" s="154"/>
      <c r="E281" s="154"/>
      <c r="F281" s="154"/>
      <c r="G281" s="154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</row>
    <row r="282" spans="1:25" ht="15.75" customHeight="1">
      <c r="A282" s="154"/>
      <c r="B282" s="154"/>
      <c r="C282" s="154"/>
      <c r="D282" s="154"/>
      <c r="E282" s="154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</row>
    <row r="283" spans="1:25" ht="15.75" customHeight="1">
      <c r="A283" s="154"/>
      <c r="B283" s="154"/>
      <c r="C283" s="154"/>
      <c r="D283" s="154"/>
      <c r="E283" s="154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</row>
    <row r="284" spans="1:25" ht="15.75" customHeight="1">
      <c r="A284" s="154"/>
      <c r="B284" s="154"/>
      <c r="C284" s="154"/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</row>
    <row r="285" spans="1:25" ht="15.75" customHeight="1">
      <c r="A285" s="154"/>
      <c r="B285" s="154"/>
      <c r="C285" s="154"/>
      <c r="D285" s="154"/>
      <c r="E285" s="154"/>
      <c r="F285" s="154"/>
      <c r="G285" s="154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</row>
    <row r="286" spans="1:25" ht="15.75" customHeight="1">
      <c r="A286" s="154"/>
      <c r="B286" s="154"/>
      <c r="C286" s="154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</row>
    <row r="287" spans="1:25" ht="15.75" customHeight="1">
      <c r="A287" s="154"/>
      <c r="B287" s="154"/>
      <c r="C287" s="154"/>
      <c r="D287" s="154"/>
      <c r="E287" s="154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</row>
    <row r="288" spans="1:25" ht="15.75" customHeight="1">
      <c r="A288" s="154"/>
      <c r="B288" s="154"/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</row>
    <row r="289" spans="1:25" ht="15.75" customHeight="1">
      <c r="A289" s="154"/>
      <c r="B289" s="154"/>
      <c r="C289" s="154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</row>
    <row r="290" spans="1:25" ht="15.75" customHeight="1">
      <c r="A290" s="154"/>
      <c r="B290" s="154"/>
      <c r="C290" s="154"/>
      <c r="D290" s="154"/>
      <c r="E290" s="154"/>
      <c r="F290" s="154"/>
      <c r="G290" s="154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</row>
    <row r="291" spans="1:25" ht="15.75" customHeight="1">
      <c r="A291" s="154"/>
      <c r="B291" s="154"/>
      <c r="C291" s="154"/>
      <c r="D291" s="154"/>
      <c r="E291" s="154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</row>
    <row r="292" spans="1:25" ht="15.75" customHeight="1">
      <c r="A292" s="154"/>
      <c r="B292" s="154"/>
      <c r="C292" s="154"/>
      <c r="D292" s="154"/>
      <c r="E292" s="154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</row>
    <row r="293" spans="1:25" ht="15.75" customHeight="1">
      <c r="A293" s="154"/>
      <c r="B293" s="154"/>
      <c r="C293" s="154"/>
      <c r="D293" s="154"/>
      <c r="E293" s="154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</row>
    <row r="294" spans="1:25" ht="15.75" customHeight="1">
      <c r="A294" s="154"/>
      <c r="B294" s="154"/>
      <c r="C294" s="154"/>
      <c r="D294" s="154"/>
      <c r="E294" s="154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</row>
    <row r="295" spans="1:25" ht="15.75" customHeight="1">
      <c r="A295" s="154"/>
      <c r="B295" s="154"/>
      <c r="C295" s="154"/>
      <c r="D295" s="154"/>
      <c r="E295" s="154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</row>
    <row r="296" spans="1:25" ht="15.75" customHeight="1">
      <c r="A296" s="154"/>
      <c r="B296" s="154"/>
      <c r="C296" s="154"/>
      <c r="D296" s="154"/>
      <c r="E296" s="154"/>
      <c r="F296" s="154"/>
      <c r="G296" s="154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</row>
    <row r="297" spans="1:25" ht="15.75" customHeight="1">
      <c r="A297" s="154"/>
      <c r="B297" s="154"/>
      <c r="C297" s="154"/>
      <c r="D297" s="154"/>
      <c r="E297" s="154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</row>
    <row r="298" spans="1:25" ht="15.75" customHeight="1">
      <c r="A298" s="154"/>
      <c r="B298" s="154"/>
      <c r="C298" s="154"/>
      <c r="D298" s="154"/>
      <c r="E298" s="154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</row>
    <row r="299" spans="1:25" ht="15.75" customHeight="1">
      <c r="A299" s="154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</row>
    <row r="300" spans="1:25" ht="15.75" customHeight="1">
      <c r="A300" s="154"/>
      <c r="B300" s="154"/>
      <c r="C300" s="154"/>
      <c r="D300" s="154"/>
      <c r="E300" s="154"/>
      <c r="F300" s="154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</row>
    <row r="301" spans="1:25" ht="15.75" customHeight="1">
      <c r="A301" s="154"/>
      <c r="B301" s="154"/>
      <c r="C301" s="154"/>
      <c r="D301" s="154"/>
      <c r="E301" s="154"/>
      <c r="F301" s="154"/>
      <c r="G301" s="154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</row>
    <row r="302" spans="1:25" ht="15.75" customHeight="1">
      <c r="A302" s="154"/>
      <c r="B302" s="154"/>
      <c r="C302" s="154"/>
      <c r="D302" s="154"/>
      <c r="E302" s="154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</row>
    <row r="303" spans="1:25" ht="15.75" customHeight="1">
      <c r="A303" s="154"/>
      <c r="B303" s="154"/>
      <c r="C303" s="154"/>
      <c r="D303" s="154"/>
      <c r="E303" s="154"/>
      <c r="F303" s="154"/>
      <c r="G303" s="154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</row>
    <row r="304" spans="1:25" ht="15.75" customHeight="1">
      <c r="A304" s="154"/>
      <c r="B304" s="154"/>
      <c r="C304" s="154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</row>
    <row r="305" spans="1:25" ht="15.75" customHeight="1">
      <c r="A305" s="154"/>
      <c r="B305" s="154"/>
      <c r="C305" s="154"/>
      <c r="D305" s="154"/>
      <c r="E305" s="154"/>
      <c r="F305" s="154"/>
      <c r="G305" s="154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</row>
    <row r="306" spans="1:25" ht="15.75" customHeight="1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</row>
    <row r="307" spans="1:25" ht="15.75" customHeight="1">
      <c r="A307" s="154"/>
      <c r="B307" s="154"/>
      <c r="C307" s="154"/>
      <c r="D307" s="154"/>
      <c r="E307" s="154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</row>
    <row r="308" spans="1:25" ht="15.75" customHeight="1">
      <c r="A308" s="154"/>
      <c r="B308" s="154"/>
      <c r="C308" s="154"/>
      <c r="D308" s="154"/>
      <c r="E308" s="154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</row>
    <row r="309" spans="1:25" ht="15.75" customHeight="1">
      <c r="A309" s="154"/>
      <c r="B309" s="154"/>
      <c r="C309" s="154"/>
      <c r="D309" s="154"/>
      <c r="E309" s="154"/>
      <c r="F309" s="154"/>
      <c r="G309" s="154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</row>
    <row r="310" spans="1:25" ht="15.75" customHeight="1">
      <c r="A310" s="154"/>
      <c r="B310" s="154"/>
      <c r="C310" s="154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</row>
    <row r="311" spans="1:25" ht="15.75" customHeight="1">
      <c r="A311" s="154"/>
      <c r="B311" s="154"/>
      <c r="C311" s="154"/>
      <c r="D311" s="154"/>
      <c r="E311" s="154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</row>
    <row r="312" spans="1:25" ht="15.75" customHeight="1">
      <c r="A312" s="154"/>
      <c r="B312" s="154"/>
      <c r="C312" s="154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</row>
    <row r="313" spans="1:25" ht="15.75" customHeight="1">
      <c r="A313" s="154"/>
      <c r="B313" s="154"/>
      <c r="C313" s="154"/>
      <c r="D313" s="154"/>
      <c r="E313" s="154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</row>
    <row r="314" spans="1:25" ht="15.75" customHeight="1">
      <c r="A314" s="154"/>
      <c r="B314" s="154"/>
      <c r="C314" s="154"/>
      <c r="D314" s="154"/>
      <c r="E314" s="154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</row>
    <row r="315" spans="1:25" ht="15.75" customHeight="1">
      <c r="A315" s="154"/>
      <c r="B315" s="154"/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</row>
    <row r="316" spans="1:25" ht="15.75" customHeight="1">
      <c r="A316" s="154"/>
      <c r="B316" s="154"/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</row>
    <row r="317" spans="1:25" ht="15.75" customHeight="1">
      <c r="A317" s="154"/>
      <c r="B317" s="154"/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</row>
    <row r="318" spans="1:25" ht="15.75" customHeight="1">
      <c r="A318" s="154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</row>
    <row r="319" spans="1:25" ht="15.75" customHeight="1">
      <c r="A319" s="154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</row>
    <row r="320" spans="1:25" ht="15.75" customHeight="1">
      <c r="A320" s="154"/>
      <c r="B320" s="154"/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</row>
    <row r="321" spans="1:25" ht="15.75" customHeight="1">
      <c r="A321" s="154"/>
      <c r="B321" s="154"/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</row>
    <row r="322" spans="1:25" ht="15.75" customHeight="1">
      <c r="A322" s="154"/>
      <c r="B322" s="154"/>
      <c r="C322" s="154"/>
      <c r="D322" s="154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</row>
    <row r="323" spans="1:25" ht="15.75" customHeight="1">
      <c r="A323" s="154"/>
      <c r="B323" s="154"/>
      <c r="C323" s="154"/>
      <c r="D323" s="154"/>
      <c r="E323" s="154"/>
      <c r="F323" s="154"/>
      <c r="G323" s="154"/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</row>
    <row r="324" spans="1:25" ht="15.75" customHeight="1">
      <c r="A324" s="154"/>
      <c r="B324" s="154"/>
      <c r="C324" s="154"/>
      <c r="D324" s="154"/>
      <c r="E324" s="154"/>
      <c r="F324" s="154"/>
      <c r="G324" s="154"/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</row>
    <row r="325" spans="1:25" ht="15.75" customHeight="1">
      <c r="A325" s="154"/>
      <c r="B325" s="154"/>
      <c r="C325" s="154"/>
      <c r="D325" s="154"/>
      <c r="E325" s="154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</row>
    <row r="326" spans="1:25" ht="15.75" customHeight="1">
      <c r="A326" s="154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</row>
    <row r="327" spans="1:25" ht="15.75" customHeight="1">
      <c r="A327" s="154"/>
      <c r="B327" s="154"/>
      <c r="C327" s="154"/>
      <c r="D327" s="154"/>
      <c r="E327" s="154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</row>
    <row r="328" spans="1:25" ht="15.75" customHeight="1">
      <c r="A328" s="154"/>
      <c r="B328" s="154"/>
      <c r="C328" s="154"/>
      <c r="D328" s="154"/>
      <c r="E328" s="154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</row>
    <row r="329" spans="1:25" ht="15.75" customHeight="1">
      <c r="A329" s="154"/>
      <c r="B329" s="154"/>
      <c r="C329" s="154"/>
      <c r="D329" s="154"/>
      <c r="E329" s="154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</row>
    <row r="330" spans="1:25" ht="15.75" customHeight="1">
      <c r="A330" s="154"/>
      <c r="B330" s="154"/>
      <c r="C330" s="154"/>
      <c r="D330" s="154"/>
      <c r="E330" s="154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</row>
    <row r="331" spans="1:25" ht="15.75" customHeight="1">
      <c r="A331" s="154"/>
      <c r="B331" s="154"/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</row>
    <row r="332" spans="1:25" ht="15.75" customHeight="1">
      <c r="A332" s="154"/>
      <c r="B332" s="154"/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</row>
    <row r="333" spans="1:25" ht="15.75" customHeight="1">
      <c r="A333" s="154"/>
      <c r="B333" s="154"/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</row>
    <row r="334" spans="1:25" ht="15.75" customHeight="1">
      <c r="A334" s="154"/>
      <c r="B334" s="154"/>
      <c r="C334" s="154"/>
      <c r="D334" s="154"/>
      <c r="E334" s="154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</row>
    <row r="335" spans="1:25" ht="15.75" customHeight="1">
      <c r="A335" s="154"/>
      <c r="B335" s="154"/>
      <c r="C335" s="154"/>
      <c r="D335" s="154"/>
      <c r="E335" s="154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</row>
    <row r="336" spans="1:25" ht="15.75" customHeight="1">
      <c r="A336" s="154"/>
      <c r="B336" s="154"/>
      <c r="C336" s="154"/>
      <c r="D336" s="154"/>
      <c r="E336" s="154"/>
      <c r="F336" s="154"/>
      <c r="G336" s="154"/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</row>
    <row r="337" spans="1:25" ht="15.75" customHeight="1">
      <c r="A337" s="154"/>
      <c r="B337" s="154"/>
      <c r="C337" s="154"/>
      <c r="D337" s="154"/>
      <c r="E337" s="154"/>
      <c r="F337" s="154"/>
      <c r="G337" s="154"/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</row>
    <row r="338" spans="1:25" ht="15.75" customHeight="1">
      <c r="A338" s="154"/>
      <c r="B338" s="154"/>
      <c r="C338" s="154"/>
      <c r="D338" s="154"/>
      <c r="E338" s="154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</row>
    <row r="339" spans="1:25" ht="15.75" customHeight="1">
      <c r="A339" s="154"/>
      <c r="B339" s="154"/>
      <c r="C339" s="154"/>
      <c r="D339" s="154"/>
      <c r="E339" s="154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</row>
    <row r="340" spans="1:25" ht="15.75" customHeight="1">
      <c r="A340" s="154"/>
      <c r="B340" s="154"/>
      <c r="C340" s="154"/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</row>
    <row r="341" spans="1:25" ht="15.75" customHeight="1">
      <c r="A341" s="154"/>
      <c r="B341" s="154"/>
      <c r="C341" s="154"/>
      <c r="D341" s="154"/>
      <c r="E341" s="154"/>
      <c r="F341" s="154"/>
      <c r="G341" s="154"/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</row>
    <row r="342" spans="1:25" ht="15.75" customHeight="1">
      <c r="A342" s="154"/>
      <c r="B342" s="154"/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</row>
    <row r="343" spans="1:25" ht="15.75" customHeight="1">
      <c r="A343" s="154"/>
      <c r="B343" s="154"/>
      <c r="C343" s="154"/>
      <c r="D343" s="154"/>
      <c r="E343" s="154"/>
      <c r="F343" s="154"/>
      <c r="G343" s="154"/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</row>
    <row r="344" spans="1:25" ht="15.75" customHeight="1">
      <c r="A344" s="154"/>
      <c r="B344" s="154"/>
      <c r="C344" s="154"/>
      <c r="D344" s="154"/>
      <c r="E344" s="154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</row>
    <row r="345" spans="1:25" ht="15.75" customHeight="1">
      <c r="A345" s="154"/>
      <c r="B345" s="154"/>
      <c r="C345" s="154"/>
      <c r="D345" s="154"/>
      <c r="E345" s="154"/>
      <c r="F345" s="154"/>
      <c r="G345" s="154"/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</row>
    <row r="346" spans="1:25" ht="15.75" customHeight="1">
      <c r="A346" s="154"/>
      <c r="B346" s="154"/>
      <c r="C346" s="154"/>
      <c r="D346" s="154"/>
      <c r="E346" s="154"/>
      <c r="F346" s="154"/>
      <c r="G346" s="154"/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</row>
    <row r="347" spans="1:25" ht="15.75" customHeight="1">
      <c r="A347" s="154"/>
      <c r="B347" s="154"/>
      <c r="C347" s="154"/>
      <c r="D347" s="154"/>
      <c r="E347" s="154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</row>
    <row r="348" spans="1:25" ht="15.75" customHeight="1">
      <c r="A348" s="154"/>
      <c r="B348" s="154"/>
      <c r="C348" s="154"/>
      <c r="D348" s="154"/>
      <c r="E348" s="154"/>
      <c r="F348" s="154"/>
      <c r="G348" s="154"/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</row>
    <row r="349" spans="1:25" ht="15.75" customHeight="1">
      <c r="A349" s="154"/>
      <c r="B349" s="154"/>
      <c r="C349" s="154"/>
      <c r="D349" s="154"/>
      <c r="E349" s="154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</row>
    <row r="350" spans="1:25" ht="15.75" customHeight="1">
      <c r="A350" s="154"/>
      <c r="B350" s="154"/>
      <c r="C350" s="154"/>
      <c r="D350" s="154"/>
      <c r="E350" s="154"/>
      <c r="F350" s="154"/>
      <c r="G350" s="154"/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</row>
    <row r="351" spans="1:25" ht="15.75" customHeight="1">
      <c r="A351" s="154"/>
      <c r="B351" s="154"/>
      <c r="C351" s="154"/>
      <c r="D351" s="154"/>
      <c r="E351" s="154"/>
      <c r="F351" s="154"/>
      <c r="G351" s="154"/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</row>
    <row r="352" spans="1:25" ht="15.75" customHeight="1">
      <c r="A352" s="154"/>
      <c r="B352" s="154"/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</row>
    <row r="353" spans="1:25" ht="15.75" customHeight="1">
      <c r="A353" s="154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</row>
    <row r="354" spans="1:25" ht="15.75" customHeight="1">
      <c r="A354" s="154"/>
      <c r="B354" s="154"/>
      <c r="C354" s="154"/>
      <c r="D354" s="154"/>
      <c r="E354" s="154"/>
      <c r="F354" s="154"/>
      <c r="G354" s="154"/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</row>
    <row r="355" spans="1:25" ht="15.75" customHeight="1">
      <c r="A355" s="154"/>
      <c r="B355" s="154"/>
      <c r="C355" s="154"/>
      <c r="D355" s="154"/>
      <c r="E355" s="154"/>
      <c r="F355" s="154"/>
      <c r="G355" s="154"/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</row>
    <row r="356" spans="1:25" ht="15.75" customHeight="1">
      <c r="A356" s="154"/>
      <c r="B356" s="154"/>
      <c r="C356" s="154"/>
      <c r="D356" s="154"/>
      <c r="E356" s="154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</row>
    <row r="357" spans="1:25" ht="15.75" customHeight="1">
      <c r="A357" s="154"/>
      <c r="B357" s="154"/>
      <c r="C357" s="154"/>
      <c r="D357" s="154"/>
      <c r="E357" s="154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</row>
    <row r="358" spans="1:25" ht="15.75" customHeight="1">
      <c r="A358" s="154"/>
      <c r="B358" s="154"/>
      <c r="C358" s="154"/>
      <c r="D358" s="154"/>
      <c r="E358" s="154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</row>
    <row r="359" spans="1:25" ht="15.75" customHeight="1">
      <c r="A359" s="154"/>
      <c r="B359" s="154"/>
      <c r="C359" s="154"/>
      <c r="D359" s="154"/>
      <c r="E359" s="154"/>
      <c r="F359" s="154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</row>
    <row r="360" spans="1:25" ht="15.75" customHeight="1">
      <c r="A360" s="154"/>
      <c r="B360" s="154"/>
      <c r="C360" s="154"/>
      <c r="D360" s="154"/>
      <c r="E360" s="154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</row>
    <row r="361" spans="1:25" ht="15.75" customHeight="1">
      <c r="A361" s="154"/>
      <c r="B361" s="154"/>
      <c r="C361" s="154"/>
      <c r="D361" s="154"/>
      <c r="E361" s="154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</row>
    <row r="362" spans="1:25" ht="15.75" customHeight="1">
      <c r="A362" s="154"/>
      <c r="B362" s="154"/>
      <c r="C362" s="154"/>
      <c r="D362" s="154"/>
      <c r="E362" s="154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</row>
    <row r="363" spans="1:25" ht="15.75" customHeight="1">
      <c r="A363" s="154"/>
      <c r="B363" s="154"/>
      <c r="C363" s="154"/>
      <c r="D363" s="154"/>
      <c r="E363" s="154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</row>
    <row r="364" spans="1:25" ht="15.75" customHeight="1">
      <c r="A364" s="154"/>
      <c r="B364" s="154"/>
      <c r="C364" s="154"/>
      <c r="D364" s="154"/>
      <c r="E364" s="154"/>
      <c r="F364" s="154"/>
      <c r="G364" s="154"/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</row>
    <row r="365" spans="1:25" ht="15.75" customHeight="1">
      <c r="A365" s="154"/>
      <c r="B365" s="154"/>
      <c r="C365" s="154"/>
      <c r="D365" s="154"/>
      <c r="E365" s="154"/>
      <c r="F365" s="154"/>
      <c r="G365" s="154"/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</row>
    <row r="366" spans="1:25" ht="15.75" customHeight="1">
      <c r="A366" s="154"/>
      <c r="B366" s="154"/>
      <c r="C366" s="154"/>
      <c r="D366" s="154"/>
      <c r="E366" s="154"/>
      <c r="F366" s="154"/>
      <c r="G366" s="154"/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</row>
    <row r="367" spans="1:25" ht="15.75" customHeight="1">
      <c r="A367" s="154"/>
      <c r="B367" s="154"/>
      <c r="C367" s="154"/>
      <c r="D367" s="154"/>
      <c r="E367" s="154"/>
      <c r="F367" s="154"/>
      <c r="G367" s="154"/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</row>
    <row r="368" spans="1:25" ht="15.75" customHeight="1">
      <c r="A368" s="154"/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</row>
    <row r="369" spans="1:25" ht="15.75" customHeight="1">
      <c r="A369" s="154"/>
      <c r="B369" s="154"/>
      <c r="C369" s="154"/>
      <c r="D369" s="154"/>
      <c r="E369" s="154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</row>
    <row r="370" spans="1:25" ht="15.75" customHeight="1">
      <c r="A370" s="154"/>
      <c r="B370" s="154"/>
      <c r="C370" s="154"/>
      <c r="D370" s="154"/>
      <c r="E370" s="154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</row>
    <row r="371" spans="1:25" ht="15.75" customHeight="1">
      <c r="A371" s="154"/>
      <c r="B371" s="154"/>
      <c r="C371" s="154"/>
      <c r="D371" s="154"/>
      <c r="E371" s="154"/>
      <c r="F371" s="154"/>
      <c r="G371" s="154"/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</row>
    <row r="372" spans="1:25" ht="15.75" customHeight="1">
      <c r="A372" s="154"/>
      <c r="B372" s="154"/>
      <c r="C372" s="154"/>
      <c r="D372" s="154"/>
      <c r="E372" s="154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</row>
    <row r="373" spans="1:25" ht="15.75" customHeight="1">
      <c r="A373" s="154"/>
      <c r="B373" s="154"/>
      <c r="C373" s="154"/>
      <c r="D373" s="154"/>
      <c r="E373" s="154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</row>
    <row r="374" spans="1:25" ht="15.75" customHeight="1">
      <c r="A374" s="154"/>
      <c r="B374" s="154"/>
      <c r="C374" s="154"/>
      <c r="D374" s="154"/>
      <c r="E374" s="154"/>
      <c r="F374" s="154"/>
      <c r="G374" s="154"/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</row>
    <row r="375" spans="1:25" ht="15.75" customHeight="1">
      <c r="A375" s="154"/>
      <c r="B375" s="154"/>
      <c r="C375" s="154"/>
      <c r="D375" s="154"/>
      <c r="E375" s="154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</row>
    <row r="376" spans="1:25" ht="15.75" customHeight="1">
      <c r="A376" s="154"/>
      <c r="B376" s="154"/>
      <c r="C376" s="154"/>
      <c r="D376" s="154"/>
      <c r="E376" s="154"/>
      <c r="F376" s="154"/>
      <c r="G376" s="154"/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</row>
    <row r="377" spans="1:25" ht="15.75" customHeight="1">
      <c r="A377" s="154"/>
      <c r="B377" s="154"/>
      <c r="C377" s="154"/>
      <c r="D377" s="154"/>
      <c r="E377" s="154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</row>
    <row r="378" spans="1:25" ht="15.75" customHeight="1">
      <c r="A378" s="154"/>
      <c r="B378" s="154"/>
      <c r="C378" s="154"/>
      <c r="D378" s="154"/>
      <c r="E378" s="154"/>
      <c r="F378" s="154"/>
      <c r="G378" s="154"/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</row>
    <row r="379" spans="1:25" ht="15.75" customHeight="1">
      <c r="A379" s="154"/>
      <c r="B379" s="154"/>
      <c r="C379" s="154"/>
      <c r="D379" s="154"/>
      <c r="E379" s="154"/>
      <c r="F379" s="154"/>
      <c r="G379" s="154"/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</row>
    <row r="380" spans="1:25" ht="15.75" customHeight="1">
      <c r="A380" s="154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</row>
    <row r="381" spans="1:25" ht="15.75" customHeight="1">
      <c r="A381" s="154"/>
      <c r="B381" s="154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</row>
    <row r="382" spans="1:25" ht="15.75" customHeight="1">
      <c r="A382" s="154"/>
      <c r="B382" s="154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</row>
    <row r="383" spans="1:25" ht="15.75" customHeight="1">
      <c r="A383" s="154"/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</row>
    <row r="384" spans="1:25" ht="15.75" customHeight="1">
      <c r="A384" s="154"/>
      <c r="B384" s="154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</row>
    <row r="385" spans="1:25" ht="15.75" customHeight="1">
      <c r="A385" s="154"/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</row>
    <row r="386" spans="1:25" ht="15.75" customHeight="1">
      <c r="A386" s="154"/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</row>
    <row r="387" spans="1:25" ht="15.75" customHeight="1">
      <c r="A387" s="154"/>
      <c r="B387" s="154"/>
      <c r="C387" s="154"/>
      <c r="D387" s="154"/>
      <c r="E387" s="154"/>
      <c r="F387" s="154"/>
      <c r="G387" s="154"/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</row>
    <row r="388" spans="1:25" ht="15.75" customHeight="1">
      <c r="A388" s="154"/>
      <c r="B388" s="154"/>
      <c r="C388" s="154"/>
      <c r="D388" s="154"/>
      <c r="E388" s="154"/>
      <c r="F388" s="154"/>
      <c r="G388" s="154"/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</row>
    <row r="389" spans="1:25" ht="15.75" customHeight="1">
      <c r="A389" s="154"/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</row>
    <row r="390" spans="1:25" ht="15.75" customHeight="1">
      <c r="A390" s="154"/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</row>
    <row r="391" spans="1:25" ht="15.75" customHeight="1">
      <c r="A391" s="154"/>
      <c r="B391" s="154"/>
      <c r="C391" s="154"/>
      <c r="D391" s="154"/>
      <c r="E391" s="154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</row>
    <row r="392" spans="1:25" ht="15.75" customHeight="1">
      <c r="A392" s="154"/>
      <c r="B392" s="154"/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</row>
    <row r="393" spans="1:25" ht="15.75" customHeight="1">
      <c r="A393" s="154"/>
      <c r="B393" s="154"/>
      <c r="C393" s="154"/>
      <c r="D393" s="154"/>
      <c r="E393" s="154"/>
      <c r="F393" s="154"/>
      <c r="G393" s="154"/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</row>
    <row r="394" spans="1:25" ht="15.75" customHeight="1">
      <c r="A394" s="154"/>
      <c r="B394" s="154"/>
      <c r="C394" s="154"/>
      <c r="D394" s="154"/>
      <c r="E394" s="154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</row>
    <row r="395" spans="1:25" ht="15.75" customHeight="1">
      <c r="A395" s="154"/>
      <c r="B395" s="154"/>
      <c r="C395" s="154"/>
      <c r="D395" s="154"/>
      <c r="E395" s="154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</row>
    <row r="396" spans="1:25" ht="15.75" customHeight="1">
      <c r="A396" s="154"/>
      <c r="B396" s="154"/>
      <c r="C396" s="154"/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</row>
    <row r="397" spans="1:25" ht="15.75" customHeight="1">
      <c r="A397" s="154"/>
      <c r="B397" s="154"/>
      <c r="C397" s="154"/>
      <c r="D397" s="154"/>
      <c r="E397" s="154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</row>
    <row r="398" spans="1:25" ht="15.75" customHeight="1">
      <c r="A398" s="154"/>
      <c r="B398" s="154"/>
      <c r="C398" s="154"/>
      <c r="D398" s="154"/>
      <c r="E398" s="154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</row>
    <row r="399" spans="1:25" ht="15.75" customHeight="1">
      <c r="A399" s="154"/>
      <c r="B399" s="154"/>
      <c r="C399" s="154"/>
      <c r="D399" s="154"/>
      <c r="E399" s="154"/>
      <c r="F399" s="154"/>
      <c r="G399" s="154"/>
      <c r="H399" s="154"/>
      <c r="I399" s="154"/>
      <c r="J399" s="154"/>
      <c r="K399" s="154"/>
      <c r="L399" s="154"/>
      <c r="M399" s="154"/>
      <c r="N399" s="154"/>
      <c r="O399" s="154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</row>
    <row r="400" spans="1:25" ht="15.75" customHeight="1">
      <c r="A400" s="154"/>
      <c r="B400" s="154"/>
      <c r="C400" s="154"/>
      <c r="D400" s="154"/>
      <c r="E400" s="154"/>
      <c r="F400" s="154"/>
      <c r="G400" s="154"/>
      <c r="H400" s="154"/>
      <c r="I400" s="154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</row>
    <row r="401" spans="1:25" ht="15.75" customHeight="1">
      <c r="A401" s="154"/>
      <c r="B401" s="154"/>
      <c r="C401" s="154"/>
      <c r="D401" s="154"/>
      <c r="E401" s="154"/>
      <c r="F401" s="154"/>
      <c r="G401" s="154"/>
      <c r="H401" s="154"/>
      <c r="I401" s="154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</row>
    <row r="402" spans="1:25" ht="15.75" customHeight="1">
      <c r="A402" s="154"/>
      <c r="B402" s="154"/>
      <c r="C402" s="154"/>
      <c r="D402" s="154"/>
      <c r="E402" s="154"/>
      <c r="F402" s="154"/>
      <c r="G402" s="154"/>
      <c r="H402" s="154"/>
      <c r="I402" s="154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</row>
    <row r="403" spans="1:25" ht="15.75" customHeight="1">
      <c r="A403" s="154"/>
      <c r="B403" s="154"/>
      <c r="C403" s="154"/>
      <c r="D403" s="154"/>
      <c r="E403" s="154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</row>
    <row r="404" spans="1:25" ht="15.75" customHeight="1">
      <c r="A404" s="154"/>
      <c r="B404" s="154"/>
      <c r="C404" s="154"/>
      <c r="D404" s="154"/>
      <c r="E404" s="154"/>
      <c r="F404" s="154"/>
      <c r="G404" s="154"/>
      <c r="H404" s="154"/>
      <c r="I404" s="154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</row>
    <row r="405" spans="1:25" ht="15.75" customHeight="1">
      <c r="A405" s="154"/>
      <c r="B405" s="154"/>
      <c r="C405" s="154"/>
      <c r="D405" s="154"/>
      <c r="E405" s="154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</row>
    <row r="406" spans="1:25" ht="15.75" customHeight="1">
      <c r="A406" s="154"/>
      <c r="B406" s="154"/>
      <c r="C406" s="154"/>
      <c r="D406" s="154"/>
      <c r="E406" s="154"/>
      <c r="F406" s="154"/>
      <c r="G406" s="154"/>
      <c r="H406" s="154"/>
      <c r="I406" s="154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</row>
    <row r="407" spans="1:25" ht="15.75" customHeight="1">
      <c r="A407" s="154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</row>
    <row r="408" spans="1:25" ht="15.75" customHeight="1">
      <c r="A408" s="154"/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</row>
    <row r="409" spans="1:25" ht="15.75" customHeight="1">
      <c r="A409" s="154"/>
      <c r="B409" s="154"/>
      <c r="C409" s="154"/>
      <c r="D409" s="154"/>
      <c r="E409" s="154"/>
      <c r="F409" s="154"/>
      <c r="G409" s="154"/>
      <c r="H409" s="154"/>
      <c r="I409" s="154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</row>
    <row r="410" spans="1:25" ht="15.75" customHeight="1">
      <c r="A410" s="154"/>
      <c r="B410" s="154"/>
      <c r="C410" s="154"/>
      <c r="D410" s="154"/>
      <c r="E410" s="154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</row>
    <row r="411" spans="1:25" ht="15.75" customHeight="1">
      <c r="A411" s="154"/>
      <c r="B411" s="154"/>
      <c r="C411" s="154"/>
      <c r="D411" s="154"/>
      <c r="E411" s="154"/>
      <c r="F411" s="154"/>
      <c r="G411" s="154"/>
      <c r="H411" s="154"/>
      <c r="I411" s="154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</row>
    <row r="412" spans="1:25" ht="15.75" customHeight="1">
      <c r="A412" s="154"/>
      <c r="B412" s="154"/>
      <c r="C412" s="154"/>
      <c r="D412" s="154"/>
      <c r="E412" s="154"/>
      <c r="F412" s="154"/>
      <c r="G412" s="154"/>
      <c r="H412" s="154"/>
      <c r="I412" s="154"/>
      <c r="J412" s="154"/>
      <c r="K412" s="154"/>
      <c r="L412" s="154"/>
      <c r="M412" s="154"/>
      <c r="N412" s="154"/>
      <c r="O412" s="154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</row>
    <row r="413" spans="1:25" ht="15.75" customHeight="1">
      <c r="A413" s="154"/>
      <c r="B413" s="154"/>
      <c r="C413" s="154"/>
      <c r="D413" s="154"/>
      <c r="E413" s="154"/>
      <c r="F413" s="154"/>
      <c r="G413" s="154"/>
      <c r="H413" s="154"/>
      <c r="I413" s="154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</row>
    <row r="414" spans="1:25" ht="15.75" customHeight="1">
      <c r="A414" s="154"/>
      <c r="B414" s="154"/>
      <c r="C414" s="154"/>
      <c r="D414" s="154"/>
      <c r="E414" s="154"/>
      <c r="F414" s="154"/>
      <c r="G414" s="154"/>
      <c r="H414" s="154"/>
      <c r="I414" s="154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</row>
    <row r="415" spans="1:25" ht="15.75" customHeight="1">
      <c r="A415" s="154"/>
      <c r="B415" s="154"/>
      <c r="C415" s="154"/>
      <c r="D415" s="154"/>
      <c r="E415" s="154"/>
      <c r="F415" s="154"/>
      <c r="G415" s="154"/>
      <c r="H415" s="154"/>
      <c r="I415" s="154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</row>
    <row r="416" spans="1:25" ht="15.75" customHeight="1">
      <c r="A416" s="154"/>
      <c r="B416" s="154"/>
      <c r="C416" s="154"/>
      <c r="D416" s="154"/>
      <c r="E416" s="154"/>
      <c r="F416" s="154"/>
      <c r="G416" s="154"/>
      <c r="H416" s="154"/>
      <c r="I416" s="154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</row>
    <row r="417" spans="1:25" ht="15.75" customHeight="1">
      <c r="A417" s="154"/>
      <c r="B417" s="154"/>
      <c r="C417" s="154"/>
      <c r="D417" s="154"/>
      <c r="E417" s="154"/>
      <c r="F417" s="154"/>
      <c r="G417" s="154"/>
      <c r="H417" s="154"/>
      <c r="I417" s="154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</row>
    <row r="418" spans="1:25" ht="15.75" customHeight="1">
      <c r="A418" s="154"/>
      <c r="B418" s="154"/>
      <c r="C418" s="154"/>
      <c r="D418" s="154"/>
      <c r="E418" s="154"/>
      <c r="F418" s="154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</row>
    <row r="419" spans="1:25" ht="15.75" customHeight="1">
      <c r="A419" s="154"/>
      <c r="B419" s="154"/>
      <c r="C419" s="154"/>
      <c r="D419" s="154"/>
      <c r="E419" s="154"/>
      <c r="F419" s="154"/>
      <c r="G419" s="154"/>
      <c r="H419" s="154"/>
      <c r="I419" s="154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</row>
    <row r="420" spans="1:25" ht="15.75" customHeight="1">
      <c r="A420" s="154"/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</row>
    <row r="421" spans="1:25" ht="15.75" customHeight="1">
      <c r="A421" s="154"/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</row>
    <row r="422" spans="1:25" ht="15.75" customHeight="1">
      <c r="A422" s="154"/>
      <c r="B422" s="154"/>
      <c r="C422" s="154"/>
      <c r="D422" s="154"/>
      <c r="E422" s="154"/>
      <c r="F422" s="154"/>
      <c r="G422" s="154"/>
      <c r="H422" s="154"/>
      <c r="I422" s="154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</row>
    <row r="423" spans="1:25" ht="15.75" customHeight="1">
      <c r="A423" s="154"/>
      <c r="B423" s="154"/>
      <c r="C423" s="154"/>
      <c r="D423" s="154"/>
      <c r="E423" s="154"/>
      <c r="F423" s="154"/>
      <c r="G423" s="154"/>
      <c r="H423" s="154"/>
      <c r="I423" s="154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</row>
    <row r="424" spans="1:25" ht="15.75" customHeight="1">
      <c r="A424" s="154"/>
      <c r="B424" s="154"/>
      <c r="C424" s="154"/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</row>
    <row r="425" spans="1:25" ht="15.75" customHeight="1">
      <c r="A425" s="154"/>
      <c r="B425" s="154"/>
      <c r="C425" s="154"/>
      <c r="D425" s="154"/>
      <c r="E425" s="154"/>
      <c r="F425" s="154"/>
      <c r="G425" s="154"/>
      <c r="H425" s="154"/>
      <c r="I425" s="154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</row>
    <row r="426" spans="1:25" ht="15.75" customHeight="1">
      <c r="A426" s="154"/>
      <c r="B426" s="154"/>
      <c r="C426" s="154"/>
      <c r="D426" s="154"/>
      <c r="E426" s="154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</row>
    <row r="427" spans="1:25" ht="15.75" customHeight="1">
      <c r="A427" s="154"/>
      <c r="B427" s="154"/>
      <c r="C427" s="154"/>
      <c r="D427" s="154"/>
      <c r="E427" s="154"/>
      <c r="F427" s="154"/>
      <c r="G427" s="154"/>
      <c r="H427" s="154"/>
      <c r="I427" s="154"/>
      <c r="J427" s="154"/>
      <c r="K427" s="154"/>
      <c r="L427" s="154"/>
      <c r="M427" s="154"/>
      <c r="N427" s="154"/>
      <c r="O427" s="154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</row>
    <row r="428" spans="1:25" ht="15.75" customHeight="1">
      <c r="A428" s="154"/>
      <c r="B428" s="154"/>
      <c r="C428" s="154"/>
      <c r="D428" s="154"/>
      <c r="E428" s="154"/>
      <c r="F428" s="154"/>
      <c r="G428" s="154"/>
      <c r="H428" s="154"/>
      <c r="I428" s="154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</row>
    <row r="429" spans="1:25" ht="15.75" customHeight="1">
      <c r="A429" s="154"/>
      <c r="B429" s="154"/>
      <c r="C429" s="154"/>
      <c r="D429" s="154"/>
      <c r="E429" s="154"/>
      <c r="F429" s="154"/>
      <c r="G429" s="154"/>
      <c r="H429" s="154"/>
      <c r="I429" s="154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</row>
    <row r="430" spans="1:25" ht="15.75" customHeight="1">
      <c r="A430" s="154"/>
      <c r="B430" s="154"/>
      <c r="C430" s="154"/>
      <c r="D430" s="154"/>
      <c r="E430" s="154"/>
      <c r="F430" s="154"/>
      <c r="G430" s="154"/>
      <c r="H430" s="154"/>
      <c r="I430" s="154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</row>
    <row r="431" spans="1:25" ht="15.75" customHeight="1">
      <c r="A431" s="154"/>
      <c r="B431" s="154"/>
      <c r="C431" s="154"/>
      <c r="D431" s="154"/>
      <c r="E431" s="154"/>
      <c r="F431" s="154"/>
      <c r="G431" s="154"/>
      <c r="H431" s="154"/>
      <c r="I431" s="154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</row>
    <row r="432" spans="1:25" ht="15.75" customHeight="1">
      <c r="A432" s="154"/>
      <c r="B432" s="154"/>
      <c r="C432" s="154"/>
      <c r="D432" s="154"/>
      <c r="E432" s="154"/>
      <c r="F432" s="154"/>
      <c r="G432" s="154"/>
      <c r="H432" s="154"/>
      <c r="I432" s="154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</row>
    <row r="433" spans="1:25" ht="15.75" customHeight="1">
      <c r="A433" s="154"/>
      <c r="B433" s="154"/>
      <c r="C433" s="154"/>
      <c r="D433" s="154"/>
      <c r="E433" s="154"/>
      <c r="F433" s="154"/>
      <c r="G433" s="154"/>
      <c r="H433" s="154"/>
      <c r="I433" s="154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</row>
    <row r="434" spans="1:25" ht="15.75" customHeight="1">
      <c r="A434" s="154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</row>
    <row r="435" spans="1:25" ht="15.75" customHeight="1">
      <c r="A435" s="154"/>
      <c r="B435" s="154"/>
      <c r="C435" s="154"/>
      <c r="D435" s="154"/>
      <c r="E435" s="154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</row>
    <row r="436" spans="1:25" ht="15.75" customHeight="1">
      <c r="A436" s="154"/>
      <c r="B436" s="154"/>
      <c r="C436" s="154"/>
      <c r="D436" s="154"/>
      <c r="E436" s="154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</row>
    <row r="437" spans="1:25" ht="15.75" customHeight="1">
      <c r="A437" s="154"/>
      <c r="B437" s="154"/>
      <c r="C437" s="154"/>
      <c r="D437" s="154"/>
      <c r="E437" s="154"/>
      <c r="F437" s="154"/>
      <c r="G437" s="154"/>
      <c r="H437" s="154"/>
      <c r="I437" s="154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</row>
    <row r="438" spans="1:25" ht="15.75" customHeight="1">
      <c r="A438" s="154"/>
      <c r="B438" s="154"/>
      <c r="C438" s="154"/>
      <c r="D438" s="154"/>
      <c r="E438" s="154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</row>
    <row r="439" spans="1:25" ht="15.75" customHeight="1">
      <c r="A439" s="154"/>
      <c r="B439" s="154"/>
      <c r="C439" s="154"/>
      <c r="D439" s="154"/>
      <c r="E439" s="154"/>
      <c r="F439" s="154"/>
      <c r="G439" s="154"/>
      <c r="H439" s="154"/>
      <c r="I439" s="154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</row>
    <row r="440" spans="1:25" ht="15.75" customHeight="1">
      <c r="A440" s="154"/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</row>
    <row r="441" spans="1:25" ht="15.75" customHeight="1">
      <c r="A441" s="154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</row>
    <row r="442" spans="1:25" ht="15.75" customHeight="1">
      <c r="A442" s="154"/>
      <c r="B442" s="154"/>
      <c r="C442" s="154"/>
      <c r="D442" s="154"/>
      <c r="E442" s="154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</row>
    <row r="443" spans="1:25" ht="15.75" customHeight="1">
      <c r="A443" s="154"/>
      <c r="B443" s="154"/>
      <c r="C443" s="154"/>
      <c r="D443" s="154"/>
      <c r="E443" s="154"/>
      <c r="F443" s="154"/>
      <c r="G443" s="154"/>
      <c r="H443" s="154"/>
      <c r="I443" s="154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</row>
    <row r="444" spans="1:25" ht="15.75" customHeight="1">
      <c r="A444" s="154"/>
      <c r="B444" s="154"/>
      <c r="C444" s="154"/>
      <c r="D444" s="154"/>
      <c r="E444" s="154"/>
      <c r="F444" s="154"/>
      <c r="G444" s="154"/>
      <c r="H444" s="154"/>
      <c r="I444" s="154"/>
      <c r="J444" s="154"/>
      <c r="K444" s="154"/>
      <c r="L444" s="154"/>
      <c r="M444" s="154"/>
      <c r="N444" s="154"/>
      <c r="O444" s="154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</row>
    <row r="445" spans="1:25" ht="15.75" customHeight="1">
      <c r="A445" s="154"/>
      <c r="B445" s="154"/>
      <c r="C445" s="154"/>
      <c r="D445" s="154"/>
      <c r="E445" s="154"/>
      <c r="F445" s="154"/>
      <c r="G445" s="154"/>
      <c r="H445" s="154"/>
      <c r="I445" s="154"/>
      <c r="J445" s="154"/>
      <c r="K445" s="154"/>
      <c r="L445" s="154"/>
      <c r="M445" s="154"/>
      <c r="N445" s="154"/>
      <c r="O445" s="154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</row>
    <row r="446" spans="1:25" ht="15.75" customHeight="1">
      <c r="A446" s="154"/>
      <c r="B446" s="154"/>
      <c r="C446" s="154"/>
      <c r="D446" s="154"/>
      <c r="E446" s="154"/>
      <c r="F446" s="154"/>
      <c r="G446" s="154"/>
      <c r="H446" s="154"/>
      <c r="I446" s="154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</row>
    <row r="447" spans="1:25" ht="15.75" customHeight="1">
      <c r="A447" s="154"/>
      <c r="B447" s="154"/>
      <c r="C447" s="154"/>
      <c r="D447" s="154"/>
      <c r="E447" s="154"/>
      <c r="F447" s="154"/>
      <c r="G447" s="154"/>
      <c r="H447" s="154"/>
      <c r="I447" s="154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</row>
    <row r="448" spans="1:25" ht="15.75" customHeight="1">
      <c r="A448" s="154"/>
      <c r="B448" s="154"/>
      <c r="C448" s="154"/>
      <c r="D448" s="154"/>
      <c r="E448" s="154"/>
      <c r="F448" s="154"/>
      <c r="G448" s="154"/>
      <c r="H448" s="154"/>
      <c r="I448" s="154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</row>
    <row r="449" spans="1:25" ht="15.75" customHeight="1">
      <c r="A449" s="154"/>
      <c r="B449" s="154"/>
      <c r="C449" s="154"/>
      <c r="D449" s="154"/>
      <c r="E449" s="154"/>
      <c r="F449" s="154"/>
      <c r="G449" s="154"/>
      <c r="H449" s="154"/>
      <c r="I449" s="154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</row>
    <row r="450" spans="1:25" ht="15.75" customHeight="1">
      <c r="A450" s="154"/>
      <c r="B450" s="154"/>
      <c r="C450" s="154"/>
      <c r="D450" s="154"/>
      <c r="E450" s="154"/>
      <c r="F450" s="154"/>
      <c r="G450" s="154"/>
      <c r="H450" s="154"/>
      <c r="I450" s="154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</row>
    <row r="451" spans="1:25" ht="15.75" customHeight="1">
      <c r="A451" s="154"/>
      <c r="B451" s="154"/>
      <c r="C451" s="154"/>
      <c r="D451" s="154"/>
      <c r="E451" s="154"/>
      <c r="F451" s="154"/>
      <c r="G451" s="154"/>
      <c r="H451" s="154"/>
      <c r="I451" s="154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</row>
    <row r="452" spans="1:25" ht="15.75" customHeight="1">
      <c r="A452" s="154"/>
      <c r="B452" s="154"/>
      <c r="C452" s="154"/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</row>
    <row r="453" spans="1:25" ht="15.75" customHeight="1">
      <c r="A453" s="154"/>
      <c r="B453" s="154"/>
      <c r="C453" s="154"/>
      <c r="D453" s="154"/>
      <c r="E453" s="154"/>
      <c r="F453" s="154"/>
      <c r="G453" s="154"/>
      <c r="H453" s="154"/>
      <c r="I453" s="154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</row>
    <row r="454" spans="1:25" ht="15.75" customHeight="1">
      <c r="A454" s="154"/>
      <c r="B454" s="154"/>
      <c r="C454" s="154"/>
      <c r="D454" s="154"/>
      <c r="E454" s="154"/>
      <c r="F454" s="154"/>
      <c r="G454" s="154"/>
      <c r="H454" s="154"/>
      <c r="I454" s="154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</row>
    <row r="455" spans="1:25" ht="15.75" customHeight="1">
      <c r="A455" s="154"/>
      <c r="B455" s="154"/>
      <c r="C455" s="154"/>
      <c r="D455" s="154"/>
      <c r="E455" s="154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</row>
    <row r="456" spans="1:25" ht="15.75" customHeight="1">
      <c r="A456" s="154"/>
      <c r="B456" s="154"/>
      <c r="C456" s="154"/>
      <c r="D456" s="154"/>
      <c r="E456" s="154"/>
      <c r="F456" s="154"/>
      <c r="G456" s="154"/>
      <c r="H456" s="154"/>
      <c r="I456" s="154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</row>
    <row r="457" spans="1:25" ht="15.75" customHeight="1">
      <c r="A457" s="154"/>
      <c r="B457" s="154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</row>
    <row r="458" spans="1:25" ht="15.75" customHeight="1">
      <c r="A458" s="154"/>
      <c r="B458" s="154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</row>
    <row r="459" spans="1:25" ht="15.75" customHeight="1">
      <c r="A459" s="154"/>
      <c r="B459" s="154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</row>
    <row r="460" spans="1:25" ht="15.75" customHeight="1">
      <c r="A460" s="154"/>
      <c r="B460" s="154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</row>
    <row r="461" spans="1:25" ht="15.75" customHeight="1">
      <c r="A461" s="154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</row>
    <row r="462" spans="1:25" ht="15.75" customHeight="1">
      <c r="A462" s="154"/>
      <c r="B462" s="15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</row>
    <row r="463" spans="1:25" ht="15.75" customHeight="1">
      <c r="A463" s="154"/>
      <c r="B463" s="15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</row>
    <row r="464" spans="1:25" ht="15.75" customHeight="1">
      <c r="A464" s="154"/>
      <c r="B464" s="15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</row>
    <row r="465" spans="1:25" ht="15.75" customHeight="1">
      <c r="A465" s="154"/>
      <c r="B465" s="15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</row>
    <row r="466" spans="1:25" ht="15.75" customHeight="1">
      <c r="A466" s="154"/>
      <c r="B466" s="15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</row>
    <row r="467" spans="1:25" ht="15.75" customHeight="1">
      <c r="A467" s="154"/>
      <c r="B467" s="15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</row>
    <row r="468" spans="1:25" ht="15.75" customHeight="1">
      <c r="A468" s="154"/>
      <c r="B468" s="15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</row>
    <row r="469" spans="1:25" ht="15.75" customHeight="1">
      <c r="A469" s="154"/>
      <c r="B469" s="15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</row>
    <row r="470" spans="1:25" ht="15.75" customHeight="1">
      <c r="A470" s="154"/>
      <c r="B470" s="15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</row>
    <row r="471" spans="1:25" ht="15.75" customHeight="1">
      <c r="A471" s="154"/>
      <c r="B471" s="15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</row>
    <row r="472" spans="1:25" ht="15.75" customHeight="1">
      <c r="A472" s="154"/>
      <c r="B472" s="15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</row>
    <row r="473" spans="1:25" ht="15.75" customHeight="1">
      <c r="A473" s="154"/>
      <c r="B473" s="15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</row>
    <row r="474" spans="1:25" ht="15.75" customHeight="1">
      <c r="A474" s="154"/>
      <c r="B474" s="15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</row>
    <row r="475" spans="1:25" ht="15.75" customHeight="1">
      <c r="A475" s="154"/>
      <c r="B475" s="15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</row>
    <row r="476" spans="1:25" ht="15.75" customHeight="1">
      <c r="A476" s="154"/>
      <c r="B476" s="15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</row>
    <row r="477" spans="1:25" ht="15.75" customHeight="1">
      <c r="A477" s="154"/>
      <c r="B477" s="15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</row>
    <row r="478" spans="1:25" ht="15.75" customHeight="1">
      <c r="A478" s="154"/>
      <c r="B478" s="15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</row>
    <row r="479" spans="1:25" ht="15.75" customHeight="1">
      <c r="A479" s="154"/>
      <c r="B479" s="15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</row>
    <row r="480" spans="1:25" ht="15.75" customHeight="1">
      <c r="A480" s="154"/>
      <c r="B480" s="15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</row>
    <row r="481" spans="1:25" ht="15.75" customHeight="1">
      <c r="A481" s="154"/>
      <c r="B481" s="15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154"/>
      <c r="O481" s="154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</row>
    <row r="482" spans="1:25" ht="15.75" customHeight="1">
      <c r="A482" s="154"/>
      <c r="B482" s="15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</row>
    <row r="483" spans="1:25" ht="15.75" customHeight="1">
      <c r="A483" s="154"/>
      <c r="B483" s="15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</row>
    <row r="484" spans="1:25" ht="15.75" customHeight="1">
      <c r="A484" s="154"/>
      <c r="B484" s="15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</row>
    <row r="485" spans="1:25" ht="15.75" customHeight="1">
      <c r="A485" s="154"/>
      <c r="B485" s="15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</row>
    <row r="486" spans="1:25" ht="15.75" customHeight="1">
      <c r="A486" s="154"/>
      <c r="B486" s="15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</row>
    <row r="487" spans="1:25" ht="15.75" customHeight="1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</row>
    <row r="488" spans="1:25" ht="15.75" customHeight="1">
      <c r="A488" s="154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</row>
    <row r="489" spans="1:25" ht="15.75" customHeight="1">
      <c r="A489" s="154"/>
      <c r="B489" s="15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</row>
    <row r="490" spans="1:25" ht="15.75" customHeight="1">
      <c r="A490" s="154"/>
      <c r="B490" s="15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</row>
    <row r="491" spans="1:25" ht="15.75" customHeight="1">
      <c r="A491" s="154"/>
      <c r="B491" s="15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154"/>
      <c r="O491" s="154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</row>
    <row r="492" spans="1:25" ht="15.75" customHeight="1">
      <c r="A492" s="154"/>
      <c r="B492" s="15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</row>
    <row r="493" spans="1:25" ht="15.75" customHeight="1">
      <c r="A493" s="154"/>
      <c r="B493" s="15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</row>
    <row r="494" spans="1:25" ht="15.75" customHeight="1">
      <c r="A494" s="154"/>
      <c r="B494" s="15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</row>
    <row r="495" spans="1:25" ht="15.75" customHeight="1">
      <c r="A495" s="154"/>
      <c r="B495" s="15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</row>
    <row r="496" spans="1:25" ht="15.75" customHeight="1">
      <c r="A496" s="154"/>
      <c r="B496" s="15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</row>
    <row r="497" spans="1:25" ht="15.75" customHeight="1">
      <c r="A497" s="154"/>
      <c r="B497" s="15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</row>
    <row r="498" spans="1:25" ht="15.75" customHeight="1">
      <c r="A498" s="154"/>
      <c r="B498" s="15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</row>
    <row r="499" spans="1:25" ht="15.75" customHeight="1">
      <c r="A499" s="154"/>
      <c r="B499" s="15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154"/>
      <c r="O499" s="154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</row>
    <row r="500" spans="1:25" ht="15.75" customHeight="1">
      <c r="A500" s="154"/>
      <c r="B500" s="15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</row>
    <row r="501" spans="1:25" ht="15.75" customHeight="1">
      <c r="A501" s="154"/>
      <c r="B501" s="15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</row>
    <row r="502" spans="1:25" ht="15.75" customHeight="1">
      <c r="A502" s="154"/>
      <c r="B502" s="15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</row>
    <row r="503" spans="1:25" ht="15.75" customHeight="1">
      <c r="A503" s="154"/>
      <c r="B503" s="15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</row>
    <row r="504" spans="1:25" ht="15.75" customHeight="1">
      <c r="A504" s="154"/>
      <c r="B504" s="15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</row>
    <row r="505" spans="1:25" ht="15.75" customHeight="1">
      <c r="A505" s="154"/>
      <c r="B505" s="15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</row>
    <row r="506" spans="1:25" ht="15.75" customHeight="1">
      <c r="A506" s="154"/>
      <c r="B506" s="15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</row>
    <row r="507" spans="1:25" ht="15.75" customHeight="1">
      <c r="A507" s="154"/>
      <c r="B507" s="15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154"/>
      <c r="O507" s="154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</row>
    <row r="508" spans="1:25" ht="15.75" customHeight="1">
      <c r="A508" s="154"/>
      <c r="B508" s="15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</row>
    <row r="509" spans="1:25" ht="15.75" customHeight="1">
      <c r="A509" s="154"/>
      <c r="B509" s="15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</row>
    <row r="510" spans="1:25" ht="15.75" customHeight="1">
      <c r="A510" s="154"/>
      <c r="B510" s="15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</row>
    <row r="511" spans="1:25" ht="15.75" customHeight="1">
      <c r="A511" s="154"/>
      <c r="B511" s="15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154"/>
      <c r="O511" s="154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</row>
    <row r="512" spans="1:25" ht="15.75" customHeight="1">
      <c r="A512" s="154"/>
      <c r="B512" s="15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154"/>
      <c r="O512" s="154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</row>
    <row r="513" spans="1:25" ht="15.75" customHeight="1">
      <c r="A513" s="154"/>
      <c r="B513" s="15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</row>
    <row r="514" spans="1:25" ht="15.75" customHeight="1">
      <c r="A514" s="154"/>
      <c r="B514" s="15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</row>
    <row r="515" spans="1:25" ht="15.75" customHeight="1">
      <c r="A515" s="154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</row>
    <row r="516" spans="1:25" ht="15.75" customHeight="1">
      <c r="A516" s="154"/>
      <c r="B516" s="15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154"/>
      <c r="O516" s="154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</row>
    <row r="517" spans="1:25" ht="15.75" customHeight="1">
      <c r="A517" s="154"/>
      <c r="B517" s="15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</row>
    <row r="518" spans="1:25" ht="15.75" customHeight="1">
      <c r="A518" s="154"/>
      <c r="B518" s="15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</row>
    <row r="519" spans="1:25" ht="15.75" customHeight="1">
      <c r="A519" s="154"/>
      <c r="B519" s="15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</row>
    <row r="520" spans="1:25" ht="15.75" customHeight="1">
      <c r="A520" s="154"/>
      <c r="B520" s="15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</row>
    <row r="521" spans="1:25" ht="15.75" customHeight="1">
      <c r="A521" s="154"/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</row>
    <row r="522" spans="1:25" ht="15.75" customHeight="1">
      <c r="A522" s="154"/>
      <c r="B522" s="15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</row>
    <row r="523" spans="1:25" ht="15.75" customHeight="1">
      <c r="A523" s="154"/>
      <c r="B523" s="15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</row>
    <row r="524" spans="1:25" ht="15.75" customHeight="1">
      <c r="A524" s="154"/>
      <c r="B524" s="15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</row>
    <row r="525" spans="1:25" ht="15.75" customHeight="1">
      <c r="A525" s="154"/>
      <c r="B525" s="15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</row>
    <row r="526" spans="1:25" ht="15.75" customHeight="1">
      <c r="A526" s="154"/>
      <c r="B526" s="15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</row>
    <row r="527" spans="1:25" ht="15.75" customHeight="1">
      <c r="A527" s="154"/>
      <c r="B527" s="15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</row>
    <row r="528" spans="1:25" ht="15.75" customHeight="1">
      <c r="A528" s="154"/>
      <c r="B528" s="15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</row>
    <row r="529" spans="1:25" ht="15.75" customHeight="1">
      <c r="A529" s="154"/>
      <c r="B529" s="15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</row>
    <row r="530" spans="1:25" ht="15.75" customHeight="1">
      <c r="A530" s="154"/>
      <c r="B530" s="15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</row>
    <row r="531" spans="1:25" ht="15.75" customHeight="1">
      <c r="A531" s="154"/>
      <c r="B531" s="15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</row>
    <row r="532" spans="1:25" ht="15.75" customHeight="1">
      <c r="A532" s="154"/>
      <c r="B532" s="15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</row>
    <row r="533" spans="1:25" ht="15.75" customHeight="1">
      <c r="A533" s="154"/>
      <c r="B533" s="15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</row>
    <row r="534" spans="1:25" ht="15.75" customHeight="1">
      <c r="A534" s="154"/>
      <c r="B534" s="15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</row>
    <row r="535" spans="1:25" ht="15.75" customHeight="1">
      <c r="A535" s="154"/>
      <c r="B535" s="15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</row>
    <row r="536" spans="1:25" ht="15.75" customHeight="1">
      <c r="A536" s="154"/>
      <c r="B536" s="15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</row>
    <row r="537" spans="1:25" ht="15.75" customHeight="1">
      <c r="A537" s="154"/>
      <c r="B537" s="15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</row>
    <row r="538" spans="1:25" ht="15.75" customHeight="1">
      <c r="A538" s="154"/>
      <c r="B538" s="15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</row>
    <row r="539" spans="1:25" ht="15.75" customHeight="1">
      <c r="A539" s="154"/>
      <c r="B539" s="15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</row>
    <row r="540" spans="1:25" ht="15.75" customHeight="1">
      <c r="A540" s="154"/>
      <c r="B540" s="15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</row>
    <row r="541" spans="1:25" ht="15.75" customHeight="1">
      <c r="A541" s="154"/>
      <c r="B541" s="15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</row>
    <row r="542" spans="1:25" ht="15.75" customHeight="1">
      <c r="A542" s="154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</row>
    <row r="543" spans="1:25" ht="15.75" customHeight="1">
      <c r="A543" s="154"/>
      <c r="B543" s="15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154"/>
      <c r="O543" s="154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</row>
    <row r="544" spans="1:25" ht="15.75" customHeight="1">
      <c r="A544" s="154"/>
      <c r="B544" s="15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154"/>
      <c r="O544" s="154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</row>
    <row r="545" spans="1:25" ht="15.75" customHeight="1">
      <c r="A545" s="154"/>
      <c r="B545" s="15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</row>
    <row r="546" spans="1:25" ht="15.75" customHeight="1">
      <c r="A546" s="154"/>
      <c r="B546" s="15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154"/>
      <c r="O546" s="154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</row>
    <row r="547" spans="1:25" ht="15.75" customHeight="1">
      <c r="A547" s="154"/>
      <c r="B547" s="15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</row>
    <row r="548" spans="1:25" ht="15.75" customHeight="1">
      <c r="A548" s="154"/>
      <c r="B548" s="15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</row>
    <row r="549" spans="1:25" ht="15.75" customHeight="1">
      <c r="A549" s="154"/>
      <c r="B549" s="15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</row>
    <row r="550" spans="1:25" ht="15.75" customHeight="1">
      <c r="A550" s="154"/>
      <c r="B550" s="15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</row>
    <row r="551" spans="1:25" ht="15.75" customHeight="1">
      <c r="A551" s="154"/>
      <c r="B551" s="15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154"/>
      <c r="O551" s="154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</row>
    <row r="552" spans="1:25" ht="15.75" customHeight="1">
      <c r="A552" s="154"/>
      <c r="B552" s="15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154"/>
      <c r="O552" s="154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</row>
    <row r="553" spans="1:25" ht="15.75" customHeight="1">
      <c r="A553" s="154"/>
      <c r="B553" s="15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</row>
    <row r="554" spans="1:25" ht="15.75" customHeight="1">
      <c r="A554" s="154"/>
      <c r="B554" s="15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</row>
    <row r="555" spans="1:25" ht="15.75" customHeight="1">
      <c r="A555" s="154"/>
      <c r="B555" s="15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154"/>
      <c r="O555" s="154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</row>
    <row r="556" spans="1:25" ht="15.75" customHeight="1">
      <c r="A556" s="154"/>
      <c r="B556" s="15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</row>
    <row r="557" spans="1:25" ht="15.75" customHeight="1">
      <c r="A557" s="154"/>
      <c r="B557" s="15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</row>
    <row r="558" spans="1:25" ht="15.75" customHeight="1">
      <c r="A558" s="154"/>
      <c r="B558" s="15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</row>
    <row r="559" spans="1:25" ht="15.75" customHeight="1">
      <c r="A559" s="154"/>
      <c r="B559" s="15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</row>
    <row r="560" spans="1:25" ht="15.75" customHeight="1">
      <c r="A560" s="154"/>
      <c r="B560" s="15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</row>
    <row r="561" spans="1:25" ht="15.75" customHeight="1">
      <c r="A561" s="154"/>
      <c r="B561" s="15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</row>
    <row r="562" spans="1:25" ht="15.75" customHeight="1">
      <c r="A562" s="154"/>
      <c r="B562" s="15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</row>
    <row r="563" spans="1:25" ht="15.75" customHeight="1">
      <c r="A563" s="154"/>
      <c r="B563" s="15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</row>
    <row r="564" spans="1:25" ht="15.75" customHeight="1">
      <c r="A564" s="154"/>
      <c r="B564" s="15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</row>
    <row r="565" spans="1:25" ht="15.75" customHeight="1">
      <c r="A565" s="154"/>
      <c r="B565" s="15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</row>
    <row r="566" spans="1:25" ht="15.75" customHeight="1">
      <c r="A566" s="154"/>
      <c r="B566" s="15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</row>
    <row r="567" spans="1:25" ht="15.75" customHeight="1">
      <c r="A567" s="154"/>
      <c r="B567" s="15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</row>
    <row r="568" spans="1:25" ht="15.75" customHeight="1">
      <c r="A568" s="154"/>
      <c r="B568" s="15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</row>
    <row r="569" spans="1:25" ht="15.75" customHeight="1">
      <c r="A569" s="154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</row>
    <row r="570" spans="1:25" ht="15.75" customHeight="1">
      <c r="A570" s="154"/>
      <c r="B570" s="15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</row>
    <row r="571" spans="1:25" ht="15.75" customHeight="1">
      <c r="A571" s="154"/>
      <c r="B571" s="15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</row>
    <row r="572" spans="1:25" ht="15.75" customHeight="1">
      <c r="A572" s="154"/>
      <c r="B572" s="15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</row>
    <row r="573" spans="1:25" ht="15.75" customHeight="1">
      <c r="A573" s="154"/>
      <c r="B573" s="15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</row>
    <row r="574" spans="1:25" ht="15.75" customHeight="1">
      <c r="A574" s="154"/>
      <c r="B574" s="15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</row>
    <row r="575" spans="1:25" ht="15.75" customHeight="1">
      <c r="A575" s="154"/>
      <c r="B575" s="15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</row>
    <row r="576" spans="1:25" ht="15.75" customHeight="1">
      <c r="A576" s="154"/>
      <c r="B576" s="15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</row>
    <row r="577" spans="1:25" ht="15.75" customHeight="1">
      <c r="A577" s="154"/>
      <c r="B577" s="15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</row>
    <row r="578" spans="1:25" ht="15.75" customHeight="1">
      <c r="A578" s="154"/>
      <c r="B578" s="15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</row>
    <row r="579" spans="1:25" ht="15.75" customHeight="1">
      <c r="A579" s="154"/>
      <c r="B579" s="15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</row>
    <row r="580" spans="1:25" ht="15.75" customHeight="1">
      <c r="A580" s="154"/>
      <c r="B580" s="15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</row>
    <row r="581" spans="1:25" ht="15.75" customHeight="1">
      <c r="A581" s="154"/>
      <c r="B581" s="15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154"/>
      <c r="O581" s="154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</row>
    <row r="582" spans="1:25" ht="15.75" customHeight="1">
      <c r="A582" s="154"/>
      <c r="B582" s="15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</row>
    <row r="583" spans="1:25" ht="15.75" customHeight="1">
      <c r="A583" s="154"/>
      <c r="B583" s="15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</row>
    <row r="584" spans="1:25" ht="15.75" customHeight="1">
      <c r="A584" s="154"/>
      <c r="B584" s="15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154"/>
      <c r="O584" s="154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</row>
    <row r="585" spans="1:25" ht="15.75" customHeight="1">
      <c r="A585" s="154"/>
      <c r="B585" s="15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</row>
    <row r="586" spans="1:25" ht="15.75" customHeight="1">
      <c r="A586" s="154"/>
      <c r="B586" s="15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</row>
    <row r="587" spans="1:25" ht="15.75" customHeight="1">
      <c r="A587" s="154"/>
      <c r="B587" s="15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</row>
    <row r="588" spans="1:25" ht="15.75" customHeight="1">
      <c r="A588" s="154"/>
      <c r="B588" s="15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</row>
    <row r="589" spans="1:25" ht="15.75" customHeight="1">
      <c r="A589" s="154"/>
      <c r="B589" s="15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</row>
    <row r="590" spans="1:25" ht="15.75" customHeight="1">
      <c r="A590" s="154"/>
      <c r="B590" s="15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</row>
    <row r="591" spans="1:25" ht="15.75" customHeight="1">
      <c r="A591" s="154"/>
      <c r="B591" s="15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</row>
    <row r="592" spans="1:25" ht="15.75" customHeight="1">
      <c r="A592" s="154"/>
      <c r="B592" s="15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</row>
    <row r="593" spans="1:25" ht="15.75" customHeight="1">
      <c r="A593" s="154"/>
      <c r="B593" s="15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</row>
    <row r="594" spans="1:25" ht="15.75" customHeight="1">
      <c r="A594" s="154"/>
      <c r="B594" s="15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</row>
    <row r="595" spans="1:25" ht="15.75" customHeight="1">
      <c r="A595" s="154"/>
      <c r="B595" s="15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</row>
    <row r="596" spans="1:25" ht="15.75" customHeight="1">
      <c r="A596" s="154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</row>
    <row r="597" spans="1:25" ht="15.75" customHeight="1">
      <c r="A597" s="154"/>
      <c r="B597" s="15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</row>
    <row r="598" spans="1:25" ht="15.75" customHeight="1">
      <c r="A598" s="154"/>
      <c r="B598" s="15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</row>
    <row r="599" spans="1:25" ht="15.75" customHeight="1">
      <c r="A599" s="154"/>
      <c r="B599" s="15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</row>
    <row r="600" spans="1:25" ht="15.75" customHeight="1">
      <c r="A600" s="154"/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</row>
    <row r="601" spans="1:25" ht="15.75" customHeight="1">
      <c r="A601" s="154"/>
      <c r="B601" s="15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</row>
    <row r="602" spans="1:25" ht="15.75" customHeight="1">
      <c r="A602" s="154"/>
      <c r="B602" s="15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</row>
    <row r="603" spans="1:25" ht="15.75" customHeight="1">
      <c r="A603" s="154"/>
      <c r="B603" s="15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</row>
    <row r="604" spans="1:25" ht="15.75" customHeight="1">
      <c r="A604" s="154"/>
      <c r="B604" s="15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</row>
    <row r="605" spans="1:25" ht="15.75" customHeight="1">
      <c r="A605" s="154"/>
      <c r="B605" s="15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</row>
    <row r="606" spans="1:25" ht="15.75" customHeight="1">
      <c r="A606" s="154"/>
      <c r="B606" s="15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</row>
    <row r="607" spans="1:25" ht="15.75" customHeight="1">
      <c r="A607" s="154"/>
      <c r="B607" s="15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</row>
    <row r="608" spans="1:25" ht="15.75" customHeight="1">
      <c r="A608" s="154"/>
      <c r="B608" s="15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</row>
    <row r="609" spans="1:25" ht="15.75" customHeight="1">
      <c r="A609" s="154"/>
      <c r="B609" s="15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</row>
    <row r="610" spans="1:25" ht="15.75" customHeight="1">
      <c r="A610" s="154"/>
      <c r="B610" s="15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</row>
    <row r="611" spans="1:25" ht="15.75" customHeight="1">
      <c r="A611" s="154"/>
      <c r="B611" s="15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</row>
    <row r="612" spans="1:25" ht="15.75" customHeight="1">
      <c r="A612" s="154"/>
      <c r="B612" s="15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</row>
    <row r="613" spans="1:25" ht="15.75" customHeight="1">
      <c r="A613" s="154"/>
      <c r="B613" s="15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154"/>
      <c r="O613" s="154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</row>
    <row r="614" spans="1:25" ht="15.75" customHeight="1">
      <c r="A614" s="154"/>
      <c r="B614" s="15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</row>
    <row r="615" spans="1:25" ht="15.75" customHeight="1">
      <c r="A615" s="154"/>
      <c r="B615" s="15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</row>
    <row r="616" spans="1:25" ht="15.75" customHeight="1">
      <c r="A616" s="154"/>
      <c r="B616" s="15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</row>
    <row r="617" spans="1:25" ht="15.75" customHeight="1">
      <c r="A617" s="154"/>
      <c r="B617" s="15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</row>
    <row r="618" spans="1:25" ht="15.75" customHeight="1">
      <c r="A618" s="154"/>
      <c r="B618" s="15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</row>
    <row r="619" spans="1:25" ht="15.75" customHeight="1">
      <c r="A619" s="154"/>
      <c r="B619" s="15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</row>
    <row r="620" spans="1:25" ht="15.75" customHeight="1">
      <c r="A620" s="154"/>
      <c r="B620" s="15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</row>
    <row r="621" spans="1:25" ht="15.75" customHeight="1">
      <c r="A621" s="154"/>
      <c r="B621" s="15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</row>
    <row r="622" spans="1:25" ht="15.75" customHeight="1">
      <c r="A622" s="154"/>
      <c r="B622" s="15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</row>
    <row r="623" spans="1:25" ht="15.75" customHeight="1">
      <c r="A623" s="154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</row>
    <row r="624" spans="1:25" ht="15.75" customHeight="1">
      <c r="A624" s="154"/>
      <c r="B624" s="15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154"/>
      <c r="O624" s="154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</row>
    <row r="625" spans="1:25" ht="15.75" customHeight="1">
      <c r="A625" s="154"/>
      <c r="B625" s="15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</row>
    <row r="626" spans="1:25" ht="15.75" customHeight="1">
      <c r="A626" s="154"/>
      <c r="B626" s="15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</row>
    <row r="627" spans="1:25" ht="15.75" customHeight="1">
      <c r="A627" s="154"/>
      <c r="B627" s="15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154"/>
      <c r="O627" s="154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</row>
    <row r="628" spans="1:25" ht="15.75" customHeight="1">
      <c r="A628" s="154"/>
      <c r="B628" s="15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154"/>
      <c r="O628" s="154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</row>
    <row r="629" spans="1:25" ht="15.75" customHeight="1">
      <c r="A629" s="154"/>
      <c r="B629" s="15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</row>
    <row r="630" spans="1:25" ht="15.75" customHeight="1">
      <c r="A630" s="154"/>
      <c r="B630" s="15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154"/>
      <c r="O630" s="154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</row>
    <row r="631" spans="1:25" ht="15.75" customHeight="1">
      <c r="A631" s="154"/>
      <c r="B631" s="15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</row>
    <row r="632" spans="1:25" ht="15.75" customHeight="1">
      <c r="A632" s="154"/>
      <c r="B632" s="154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154"/>
      <c r="O632" s="154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</row>
    <row r="633" spans="1:25" ht="15.75" customHeight="1">
      <c r="A633" s="154"/>
      <c r="B633" s="154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154"/>
      <c r="O633" s="154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</row>
    <row r="634" spans="1:25" ht="15.75" customHeight="1">
      <c r="A634" s="154"/>
      <c r="B634" s="154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154"/>
      <c r="O634" s="154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</row>
    <row r="635" spans="1:25" ht="15.75" customHeight="1">
      <c r="A635" s="154"/>
      <c r="B635" s="154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154"/>
      <c r="O635" s="154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</row>
    <row r="636" spans="1:25" ht="15.75" customHeight="1">
      <c r="A636" s="154"/>
      <c r="B636" s="154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154"/>
      <c r="O636" s="154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</row>
    <row r="637" spans="1:25" ht="15.75" customHeight="1">
      <c r="A637" s="154"/>
      <c r="B637" s="154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</row>
    <row r="638" spans="1:25" ht="15.75" customHeight="1">
      <c r="A638" s="154"/>
      <c r="B638" s="154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154"/>
      <c r="O638" s="154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</row>
    <row r="639" spans="1:25" ht="15.75" customHeight="1">
      <c r="A639" s="154"/>
      <c r="B639" s="154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</row>
    <row r="640" spans="1:25" ht="15.75" customHeight="1">
      <c r="A640" s="154"/>
      <c r="B640" s="154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</row>
    <row r="641" spans="1:25" ht="15.75" customHeight="1">
      <c r="A641" s="154"/>
      <c r="B641" s="154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</row>
    <row r="642" spans="1:25" ht="15.75" customHeight="1">
      <c r="A642" s="154"/>
      <c r="B642" s="15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154"/>
      <c r="O642" s="154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</row>
    <row r="643" spans="1:25" ht="15.75" customHeight="1">
      <c r="A643" s="154"/>
      <c r="B643" s="15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</row>
    <row r="644" spans="1:25" ht="15.75" customHeight="1">
      <c r="A644" s="154"/>
      <c r="B644" s="154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154"/>
      <c r="O644" s="154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</row>
    <row r="645" spans="1:25" ht="15.75" customHeight="1">
      <c r="A645" s="154"/>
      <c r="B645" s="154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154"/>
      <c r="O645" s="154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</row>
    <row r="646" spans="1:25" ht="15.75" customHeight="1">
      <c r="A646" s="154"/>
      <c r="B646" s="154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</row>
    <row r="647" spans="1:25" ht="15.75" customHeight="1">
      <c r="A647" s="154"/>
      <c r="B647" s="154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154"/>
      <c r="O647" s="154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</row>
    <row r="648" spans="1:25" ht="15.75" customHeight="1">
      <c r="A648" s="154"/>
      <c r="B648" s="15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</row>
    <row r="649" spans="1:25" ht="15.75" customHeight="1">
      <c r="A649" s="154"/>
      <c r="B649" s="154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</row>
    <row r="650" spans="1:25" ht="15.75" customHeight="1">
      <c r="A650" s="154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</row>
    <row r="651" spans="1:25" ht="15.75" customHeight="1">
      <c r="A651" s="154"/>
      <c r="B651" s="15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</row>
    <row r="652" spans="1:25" ht="15.75" customHeight="1">
      <c r="A652" s="154"/>
      <c r="B652" s="15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</row>
    <row r="653" spans="1:25" ht="15.75" customHeight="1">
      <c r="A653" s="154"/>
      <c r="B653" s="15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</row>
    <row r="654" spans="1:25" ht="15.75" customHeight="1">
      <c r="A654" s="154"/>
      <c r="B654" s="154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</row>
    <row r="655" spans="1:25" ht="15.75" customHeight="1">
      <c r="A655" s="154"/>
      <c r="B655" s="154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</row>
    <row r="656" spans="1:25" ht="15.75" customHeight="1">
      <c r="A656" s="154"/>
      <c r="B656" s="154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</row>
    <row r="657" spans="1:25" ht="15.75" customHeight="1">
      <c r="A657" s="154"/>
      <c r="B657" s="154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154"/>
      <c r="O657" s="154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</row>
    <row r="658" spans="1:25" ht="15.75" customHeight="1">
      <c r="A658" s="154"/>
      <c r="B658" s="15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</row>
    <row r="659" spans="1:25" ht="15.75" customHeight="1">
      <c r="A659" s="154"/>
      <c r="B659" s="15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</row>
    <row r="660" spans="1:25" ht="15.75" customHeight="1">
      <c r="A660" s="154"/>
      <c r="B660" s="15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</row>
    <row r="661" spans="1:25" ht="15.75" customHeight="1">
      <c r="A661" s="154"/>
      <c r="B661" s="15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154"/>
      <c r="O661" s="154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</row>
    <row r="662" spans="1:25" ht="15.75" customHeight="1">
      <c r="A662" s="154"/>
      <c r="B662" s="15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</row>
    <row r="663" spans="1:25" ht="15.75" customHeight="1">
      <c r="A663" s="154"/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</row>
    <row r="664" spans="1:25" ht="15.75" customHeight="1">
      <c r="A664" s="154"/>
      <c r="B664" s="15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</row>
    <row r="665" spans="1:25" ht="15.75" customHeight="1">
      <c r="A665" s="154"/>
      <c r="B665" s="15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154"/>
      <c r="O665" s="154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</row>
    <row r="666" spans="1:25" ht="15.75" customHeight="1">
      <c r="A666" s="154"/>
      <c r="B666" s="154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</row>
    <row r="667" spans="1:25" ht="15.75" customHeight="1">
      <c r="A667" s="154"/>
      <c r="B667" s="154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154"/>
      <c r="O667" s="154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</row>
    <row r="668" spans="1:25" ht="15.75" customHeight="1">
      <c r="A668" s="154"/>
      <c r="B668" s="154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154"/>
      <c r="O668" s="154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</row>
    <row r="669" spans="1:25" ht="15.75" customHeight="1">
      <c r="A669" s="154"/>
      <c r="B669" s="15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154"/>
      <c r="O669" s="154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</row>
    <row r="670" spans="1:25" ht="15.75" customHeight="1">
      <c r="A670" s="154"/>
      <c r="B670" s="15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154"/>
      <c r="O670" s="154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</row>
    <row r="671" spans="1:25" ht="15.75" customHeight="1">
      <c r="A671" s="154"/>
      <c r="B671" s="15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</row>
    <row r="672" spans="1:25" ht="15.75" customHeight="1">
      <c r="A672" s="154"/>
      <c r="B672" s="154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154"/>
      <c r="O672" s="154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</row>
    <row r="673" spans="1:25" ht="15.75" customHeight="1">
      <c r="A673" s="154"/>
      <c r="B673" s="154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154"/>
      <c r="O673" s="154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</row>
    <row r="674" spans="1:25" ht="15.75" customHeight="1">
      <c r="A674" s="154"/>
      <c r="B674" s="154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154"/>
      <c r="O674" s="154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</row>
    <row r="675" spans="1:25" ht="15.75" customHeight="1">
      <c r="A675" s="154"/>
      <c r="B675" s="15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154"/>
      <c r="O675" s="154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</row>
    <row r="676" spans="1:25" ht="15.75" customHeight="1">
      <c r="A676" s="154"/>
      <c r="B676" s="15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</row>
    <row r="677" spans="1:25" ht="15.75" customHeight="1">
      <c r="A677" s="154"/>
      <c r="B677" s="15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154"/>
      <c r="O677" s="154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</row>
    <row r="678" spans="1:25" ht="15.75" customHeight="1">
      <c r="A678" s="154"/>
      <c r="B678" s="15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154"/>
      <c r="O678" s="154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</row>
    <row r="679" spans="1:25" ht="15.75" customHeight="1">
      <c r="A679" s="154"/>
      <c r="B679" s="15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154"/>
      <c r="O679" s="154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</row>
    <row r="680" spans="1:25" ht="15.75" customHeight="1">
      <c r="A680" s="154"/>
      <c r="B680" s="154"/>
      <c r="C680" s="154"/>
      <c r="D680" s="154"/>
      <c r="E680" s="154"/>
      <c r="F680" s="154"/>
      <c r="G680" s="154"/>
      <c r="H680" s="154"/>
      <c r="I680" s="154"/>
      <c r="J680" s="154"/>
      <c r="K680" s="154"/>
      <c r="L680" s="154"/>
      <c r="M680" s="154"/>
      <c r="N680" s="154"/>
      <c r="O680" s="154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</row>
    <row r="681" spans="1:25" ht="15.75" customHeight="1">
      <c r="A681" s="154"/>
      <c r="B681" s="154"/>
      <c r="C681" s="154"/>
      <c r="D681" s="154"/>
      <c r="E681" s="154"/>
      <c r="F681" s="154"/>
      <c r="G681" s="154"/>
      <c r="H681" s="154"/>
      <c r="I681" s="154"/>
      <c r="J681" s="154"/>
      <c r="K681" s="154"/>
      <c r="L681" s="154"/>
      <c r="M681" s="154"/>
      <c r="N681" s="154"/>
      <c r="O681" s="154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</row>
    <row r="682" spans="1:25" ht="15.75" customHeight="1">
      <c r="A682" s="154"/>
      <c r="B682" s="154"/>
      <c r="C682" s="154"/>
      <c r="D682" s="154"/>
      <c r="E682" s="154"/>
      <c r="F682" s="154"/>
      <c r="G682" s="154"/>
      <c r="H682" s="154"/>
      <c r="I682" s="154"/>
      <c r="J682" s="154"/>
      <c r="K682" s="154"/>
      <c r="L682" s="154"/>
      <c r="M682" s="154"/>
      <c r="N682" s="154"/>
      <c r="O682" s="154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</row>
    <row r="683" spans="1:25" ht="15.75" customHeight="1">
      <c r="A683" s="154"/>
      <c r="B683" s="154"/>
      <c r="C683" s="154"/>
      <c r="D683" s="154"/>
      <c r="E683" s="154"/>
      <c r="F683" s="154"/>
      <c r="G683" s="154"/>
      <c r="H683" s="154"/>
      <c r="I683" s="154"/>
      <c r="J683" s="154"/>
      <c r="K683" s="154"/>
      <c r="L683" s="154"/>
      <c r="M683" s="154"/>
      <c r="N683" s="154"/>
      <c r="O683" s="154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</row>
    <row r="684" spans="1:25" ht="15.75" customHeight="1">
      <c r="A684" s="154"/>
      <c r="B684" s="154"/>
      <c r="C684" s="154"/>
      <c r="D684" s="154"/>
      <c r="E684" s="154"/>
      <c r="F684" s="154"/>
      <c r="G684" s="154"/>
      <c r="H684" s="154"/>
      <c r="I684" s="154"/>
      <c r="J684" s="154"/>
      <c r="K684" s="154"/>
      <c r="L684" s="154"/>
      <c r="M684" s="154"/>
      <c r="N684" s="154"/>
      <c r="O684" s="154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</row>
    <row r="685" spans="1:25" ht="15.75" customHeight="1">
      <c r="A685" s="154"/>
      <c r="B685" s="154"/>
      <c r="C685" s="154"/>
      <c r="D685" s="154"/>
      <c r="E685" s="154"/>
      <c r="F685" s="154"/>
      <c r="G685" s="154"/>
      <c r="H685" s="154"/>
      <c r="I685" s="154"/>
      <c r="J685" s="154"/>
      <c r="K685" s="154"/>
      <c r="L685" s="154"/>
      <c r="M685" s="154"/>
      <c r="N685" s="154"/>
      <c r="O685" s="154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</row>
    <row r="686" spans="1:25" ht="15.75" customHeight="1">
      <c r="A686" s="154"/>
      <c r="B686" s="154"/>
      <c r="C686" s="154"/>
      <c r="D686" s="154"/>
      <c r="E686" s="154"/>
      <c r="F686" s="154"/>
      <c r="G686" s="154"/>
      <c r="H686" s="154"/>
      <c r="I686" s="154"/>
      <c r="J686" s="154"/>
      <c r="K686" s="154"/>
      <c r="L686" s="154"/>
      <c r="M686" s="154"/>
      <c r="N686" s="154"/>
      <c r="O686" s="154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</row>
    <row r="687" spans="1:25" ht="15.75" customHeight="1">
      <c r="A687" s="154"/>
      <c r="B687" s="154"/>
      <c r="C687" s="154"/>
      <c r="D687" s="154"/>
      <c r="E687" s="154"/>
      <c r="F687" s="154"/>
      <c r="G687" s="154"/>
      <c r="H687" s="154"/>
      <c r="I687" s="154"/>
      <c r="J687" s="154"/>
      <c r="K687" s="154"/>
      <c r="L687" s="154"/>
      <c r="M687" s="154"/>
      <c r="N687" s="154"/>
      <c r="O687" s="154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</row>
    <row r="688" spans="1:25" ht="15.75" customHeight="1">
      <c r="A688" s="154"/>
      <c r="B688" s="154"/>
      <c r="C688" s="154"/>
      <c r="D688" s="154"/>
      <c r="E688" s="154"/>
      <c r="F688" s="154"/>
      <c r="G688" s="154"/>
      <c r="H688" s="154"/>
      <c r="I688" s="154"/>
      <c r="J688" s="154"/>
      <c r="K688" s="154"/>
      <c r="L688" s="154"/>
      <c r="M688" s="154"/>
      <c r="N688" s="154"/>
      <c r="O688" s="154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</row>
    <row r="689" spans="1:25" ht="15.75" customHeight="1">
      <c r="A689" s="154"/>
      <c r="B689" s="154"/>
      <c r="C689" s="154"/>
      <c r="D689" s="154"/>
      <c r="E689" s="154"/>
      <c r="F689" s="154"/>
      <c r="G689" s="154"/>
      <c r="H689" s="154"/>
      <c r="I689" s="154"/>
      <c r="J689" s="154"/>
      <c r="K689" s="154"/>
      <c r="L689" s="154"/>
      <c r="M689" s="154"/>
      <c r="N689" s="154"/>
      <c r="O689" s="154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</row>
    <row r="690" spans="1:25" ht="15.75" customHeight="1">
      <c r="A690" s="154"/>
      <c r="B690" s="154"/>
      <c r="C690" s="154"/>
      <c r="D690" s="154"/>
      <c r="E690" s="154"/>
      <c r="F690" s="154"/>
      <c r="G690" s="154"/>
      <c r="H690" s="154"/>
      <c r="I690" s="154"/>
      <c r="J690" s="154"/>
      <c r="K690" s="154"/>
      <c r="L690" s="154"/>
      <c r="M690" s="154"/>
      <c r="N690" s="154"/>
      <c r="O690" s="154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</row>
    <row r="691" spans="1:25" ht="15.75" customHeight="1">
      <c r="A691" s="154"/>
      <c r="B691" s="154"/>
      <c r="C691" s="154"/>
      <c r="D691" s="154"/>
      <c r="E691" s="154"/>
      <c r="F691" s="154"/>
      <c r="G691" s="154"/>
      <c r="H691" s="154"/>
      <c r="I691" s="154"/>
      <c r="J691" s="154"/>
      <c r="K691" s="154"/>
      <c r="L691" s="154"/>
      <c r="M691" s="154"/>
      <c r="N691" s="154"/>
      <c r="O691" s="154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</row>
    <row r="692" spans="1:25" ht="15.75" customHeight="1">
      <c r="A692" s="154"/>
      <c r="B692" s="154"/>
      <c r="C692" s="154"/>
      <c r="D692" s="154"/>
      <c r="E692" s="154"/>
      <c r="F692" s="154"/>
      <c r="G692" s="154"/>
      <c r="H692" s="154"/>
      <c r="I692" s="154"/>
      <c r="J692" s="154"/>
      <c r="K692" s="154"/>
      <c r="L692" s="154"/>
      <c r="M692" s="154"/>
      <c r="N692" s="154"/>
      <c r="O692" s="154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</row>
    <row r="693" spans="1:25" ht="15.75" customHeight="1">
      <c r="A693" s="154"/>
      <c r="B693" s="154"/>
      <c r="C693" s="154"/>
      <c r="D693" s="154"/>
      <c r="E693" s="154"/>
      <c r="F693" s="154"/>
      <c r="G693" s="154"/>
      <c r="H693" s="154"/>
      <c r="I693" s="154"/>
      <c r="J693" s="154"/>
      <c r="K693" s="154"/>
      <c r="L693" s="154"/>
      <c r="M693" s="154"/>
      <c r="N693" s="154"/>
      <c r="O693" s="154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</row>
    <row r="694" spans="1:25" ht="15.75" customHeight="1">
      <c r="A694" s="154"/>
      <c r="B694" s="154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</row>
    <row r="695" spans="1:25" ht="15.75" customHeight="1">
      <c r="A695" s="154"/>
      <c r="B695" s="154"/>
      <c r="C695" s="154"/>
      <c r="D695" s="154"/>
      <c r="E695" s="154"/>
      <c r="F695" s="154"/>
      <c r="G695" s="154"/>
      <c r="H695" s="154"/>
      <c r="I695" s="154"/>
      <c r="J695" s="154"/>
      <c r="K695" s="154"/>
      <c r="L695" s="154"/>
      <c r="M695" s="154"/>
      <c r="N695" s="154"/>
      <c r="O695" s="154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</row>
    <row r="696" spans="1:25" ht="15.75" customHeight="1">
      <c r="A696" s="154"/>
      <c r="B696" s="154"/>
      <c r="C696" s="154"/>
      <c r="D696" s="154"/>
      <c r="E696" s="154"/>
      <c r="F696" s="154"/>
      <c r="G696" s="154"/>
      <c r="H696" s="154"/>
      <c r="I696" s="154"/>
      <c r="J696" s="154"/>
      <c r="K696" s="154"/>
      <c r="L696" s="154"/>
      <c r="M696" s="154"/>
      <c r="N696" s="154"/>
      <c r="O696" s="154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</row>
    <row r="697" spans="1:25" ht="15.75" customHeight="1">
      <c r="A697" s="154"/>
      <c r="B697" s="154"/>
      <c r="C697" s="154"/>
      <c r="D697" s="154"/>
      <c r="E697" s="154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</row>
    <row r="698" spans="1:25" ht="15.75" customHeight="1">
      <c r="A698" s="154"/>
      <c r="B698" s="154"/>
      <c r="C698" s="154"/>
      <c r="D698" s="154"/>
      <c r="E698" s="154"/>
      <c r="F698" s="154"/>
      <c r="G698" s="154"/>
      <c r="H698" s="154"/>
      <c r="I698" s="154"/>
      <c r="J698" s="154"/>
      <c r="K698" s="154"/>
      <c r="L698" s="154"/>
      <c r="M698" s="154"/>
      <c r="N698" s="154"/>
      <c r="O698" s="154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</row>
    <row r="699" spans="1:25" ht="15.75" customHeight="1">
      <c r="A699" s="154"/>
      <c r="B699" s="154"/>
      <c r="C699" s="154"/>
      <c r="D699" s="154"/>
      <c r="E699" s="154"/>
      <c r="F699" s="154"/>
      <c r="G699" s="154"/>
      <c r="H699" s="154"/>
      <c r="I699" s="154"/>
      <c r="J699" s="154"/>
      <c r="K699" s="154"/>
      <c r="L699" s="154"/>
      <c r="M699" s="154"/>
      <c r="N699" s="154"/>
      <c r="O699" s="154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</row>
    <row r="700" spans="1:25" ht="15.75" customHeight="1">
      <c r="A700" s="154"/>
      <c r="B700" s="154"/>
      <c r="C700" s="154"/>
      <c r="D700" s="154"/>
      <c r="E700" s="154"/>
      <c r="F700" s="154"/>
      <c r="G700" s="154"/>
      <c r="H700" s="154"/>
      <c r="I700" s="154"/>
      <c r="J700" s="154"/>
      <c r="K700" s="154"/>
      <c r="L700" s="154"/>
      <c r="M700" s="154"/>
      <c r="N700" s="154"/>
      <c r="O700" s="154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</row>
    <row r="701" spans="1:25" ht="15.75" customHeight="1">
      <c r="A701" s="154"/>
      <c r="B701" s="154"/>
      <c r="C701" s="154"/>
      <c r="D701" s="154"/>
      <c r="E701" s="154"/>
      <c r="F701" s="154"/>
      <c r="G701" s="154"/>
      <c r="H701" s="154"/>
      <c r="I701" s="154"/>
      <c r="J701" s="154"/>
      <c r="K701" s="154"/>
      <c r="L701" s="154"/>
      <c r="M701" s="154"/>
      <c r="N701" s="154"/>
      <c r="O701" s="154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</row>
    <row r="702" spans="1:25" ht="15.75" customHeight="1">
      <c r="A702" s="154"/>
      <c r="B702" s="154"/>
      <c r="C702" s="154"/>
      <c r="D702" s="154"/>
      <c r="E702" s="154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</row>
    <row r="703" spans="1:25" ht="15.75" customHeight="1">
      <c r="A703" s="154"/>
      <c r="B703" s="154"/>
      <c r="C703" s="154"/>
      <c r="D703" s="154"/>
      <c r="E703" s="154"/>
      <c r="F703" s="154"/>
      <c r="G703" s="154"/>
      <c r="H703" s="154"/>
      <c r="I703" s="154"/>
      <c r="J703" s="154"/>
      <c r="K703" s="154"/>
      <c r="L703" s="154"/>
      <c r="M703" s="154"/>
      <c r="N703" s="154"/>
      <c r="O703" s="154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</row>
    <row r="704" spans="1:25" ht="15.75" customHeight="1">
      <c r="A704" s="154"/>
      <c r="B704" s="154"/>
      <c r="C704" s="154"/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</row>
    <row r="705" spans="1:25" ht="15.75" customHeight="1">
      <c r="A705" s="154"/>
      <c r="B705" s="154"/>
      <c r="C705" s="154"/>
      <c r="D705" s="154"/>
      <c r="E705" s="154"/>
      <c r="F705" s="154"/>
      <c r="G705" s="154"/>
      <c r="H705" s="154"/>
      <c r="I705" s="154"/>
      <c r="J705" s="154"/>
      <c r="K705" s="154"/>
      <c r="L705" s="154"/>
      <c r="M705" s="154"/>
      <c r="N705" s="154"/>
      <c r="O705" s="154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</row>
    <row r="706" spans="1:25" ht="15.75" customHeight="1">
      <c r="A706" s="154"/>
      <c r="B706" s="154"/>
      <c r="C706" s="154"/>
      <c r="D706" s="154"/>
      <c r="E706" s="154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</row>
    <row r="707" spans="1:25" ht="15.75" customHeight="1">
      <c r="A707" s="154"/>
      <c r="B707" s="154"/>
      <c r="C707" s="154"/>
      <c r="D707" s="154"/>
      <c r="E707" s="154"/>
      <c r="F707" s="154"/>
      <c r="G707" s="154"/>
      <c r="H707" s="154"/>
      <c r="I707" s="154"/>
      <c r="J707" s="154"/>
      <c r="K707" s="154"/>
      <c r="L707" s="154"/>
      <c r="M707" s="154"/>
      <c r="N707" s="154"/>
      <c r="O707" s="154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</row>
    <row r="708" spans="1:25" ht="15.75" customHeight="1">
      <c r="A708" s="154"/>
      <c r="B708" s="154"/>
      <c r="C708" s="154"/>
      <c r="D708" s="154"/>
      <c r="E708" s="154"/>
      <c r="F708" s="154"/>
      <c r="G708" s="154"/>
      <c r="H708" s="154"/>
      <c r="I708" s="154"/>
      <c r="J708" s="154"/>
      <c r="K708" s="154"/>
      <c r="L708" s="154"/>
      <c r="M708" s="154"/>
      <c r="N708" s="154"/>
      <c r="O708" s="154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</row>
    <row r="709" spans="1:25" ht="15.75" customHeight="1">
      <c r="A709" s="154"/>
      <c r="B709" s="154"/>
      <c r="C709" s="154"/>
      <c r="D709" s="154"/>
      <c r="E709" s="154"/>
      <c r="F709" s="154"/>
      <c r="G709" s="154"/>
      <c r="H709" s="154"/>
      <c r="I709" s="154"/>
      <c r="J709" s="154"/>
      <c r="K709" s="154"/>
      <c r="L709" s="154"/>
      <c r="M709" s="154"/>
      <c r="N709" s="154"/>
      <c r="O709" s="154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</row>
    <row r="710" spans="1:25" ht="15.75" customHeight="1">
      <c r="A710" s="154"/>
      <c r="B710" s="154"/>
      <c r="C710" s="154"/>
      <c r="D710" s="154"/>
      <c r="E710" s="154"/>
      <c r="F710" s="154"/>
      <c r="G710" s="154"/>
      <c r="H710" s="154"/>
      <c r="I710" s="154"/>
      <c r="J710" s="154"/>
      <c r="K710" s="154"/>
      <c r="L710" s="154"/>
      <c r="M710" s="154"/>
      <c r="N710" s="154"/>
      <c r="O710" s="154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</row>
    <row r="711" spans="1:25" ht="15.75" customHeight="1">
      <c r="A711" s="154"/>
      <c r="B711" s="154"/>
      <c r="C711" s="154"/>
      <c r="D711" s="154"/>
      <c r="E711" s="154"/>
      <c r="F711" s="154"/>
      <c r="G711" s="154"/>
      <c r="H711" s="154"/>
      <c r="I711" s="154"/>
      <c r="J711" s="154"/>
      <c r="K711" s="154"/>
      <c r="L711" s="154"/>
      <c r="M711" s="154"/>
      <c r="N711" s="154"/>
      <c r="O711" s="154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</row>
    <row r="712" spans="1:25" ht="15.75" customHeight="1">
      <c r="A712" s="154"/>
      <c r="B712" s="154"/>
      <c r="C712" s="154"/>
      <c r="D712" s="154"/>
      <c r="E712" s="154"/>
      <c r="F712" s="154"/>
      <c r="G712" s="154"/>
      <c r="H712" s="154"/>
      <c r="I712" s="154"/>
      <c r="J712" s="154"/>
      <c r="K712" s="154"/>
      <c r="L712" s="154"/>
      <c r="M712" s="154"/>
      <c r="N712" s="154"/>
      <c r="O712" s="154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</row>
    <row r="713" spans="1:25" ht="15.75" customHeight="1">
      <c r="A713" s="154"/>
      <c r="B713" s="154"/>
      <c r="C713" s="154"/>
      <c r="D713" s="154"/>
      <c r="E713" s="154"/>
      <c r="F713" s="154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</row>
    <row r="714" spans="1:25" ht="15.75" customHeight="1">
      <c r="A714" s="154"/>
      <c r="B714" s="154"/>
      <c r="C714" s="154"/>
      <c r="D714" s="154"/>
      <c r="E714" s="154"/>
      <c r="F714" s="154"/>
      <c r="G714" s="154"/>
      <c r="H714" s="154"/>
      <c r="I714" s="154"/>
      <c r="J714" s="154"/>
      <c r="K714" s="154"/>
      <c r="L714" s="154"/>
      <c r="M714" s="154"/>
      <c r="N714" s="154"/>
      <c r="O714" s="154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</row>
    <row r="715" spans="1:25" ht="15.75" customHeight="1">
      <c r="A715" s="154"/>
      <c r="B715" s="154"/>
      <c r="C715" s="154"/>
      <c r="D715" s="154"/>
      <c r="E715" s="154"/>
      <c r="F715" s="154"/>
      <c r="G715" s="154"/>
      <c r="H715" s="154"/>
      <c r="I715" s="154"/>
      <c r="J715" s="154"/>
      <c r="K715" s="154"/>
      <c r="L715" s="154"/>
      <c r="M715" s="154"/>
      <c r="N715" s="154"/>
      <c r="O715" s="154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</row>
    <row r="716" spans="1:25" ht="15.75" customHeight="1">
      <c r="A716" s="154"/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</row>
    <row r="717" spans="1:25" ht="15.75" customHeight="1">
      <c r="A717" s="154"/>
      <c r="B717" s="154"/>
      <c r="C717" s="154"/>
      <c r="D717" s="154"/>
      <c r="E717" s="154"/>
      <c r="F717" s="154"/>
      <c r="G717" s="154"/>
      <c r="H717" s="154"/>
      <c r="I717" s="154"/>
      <c r="J717" s="154"/>
      <c r="K717" s="154"/>
      <c r="L717" s="154"/>
      <c r="M717" s="154"/>
      <c r="N717" s="154"/>
      <c r="O717" s="154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</row>
    <row r="718" spans="1:25" ht="15.75" customHeight="1">
      <c r="A718" s="154"/>
      <c r="B718" s="154"/>
      <c r="C718" s="154"/>
      <c r="D718" s="154"/>
      <c r="E718" s="154"/>
      <c r="F718" s="154"/>
      <c r="G718" s="154"/>
      <c r="H718" s="154"/>
      <c r="I718" s="154"/>
      <c r="J718" s="154"/>
      <c r="K718" s="154"/>
      <c r="L718" s="154"/>
      <c r="M718" s="154"/>
      <c r="N718" s="154"/>
      <c r="O718" s="154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</row>
    <row r="719" spans="1:25" ht="15.75" customHeight="1">
      <c r="A719" s="154"/>
      <c r="B719" s="154"/>
      <c r="C719" s="154"/>
      <c r="D719" s="154"/>
      <c r="E719" s="154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</row>
    <row r="720" spans="1:25" ht="15.75" customHeight="1">
      <c r="A720" s="154"/>
      <c r="B720" s="154"/>
      <c r="C720" s="154"/>
      <c r="D720" s="154"/>
      <c r="E720" s="154"/>
      <c r="F720" s="154"/>
      <c r="G720" s="154"/>
      <c r="H720" s="154"/>
      <c r="I720" s="154"/>
      <c r="J720" s="154"/>
      <c r="K720" s="154"/>
      <c r="L720" s="154"/>
      <c r="M720" s="154"/>
      <c r="N720" s="154"/>
      <c r="O720" s="154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</row>
    <row r="721" spans="1:25" ht="15.75" customHeight="1">
      <c r="A721" s="154"/>
      <c r="B721" s="154"/>
      <c r="C721" s="154"/>
      <c r="D721" s="154"/>
      <c r="E721" s="154"/>
      <c r="F721" s="154"/>
      <c r="G721" s="154"/>
      <c r="H721" s="154"/>
      <c r="I721" s="154"/>
      <c r="J721" s="154"/>
      <c r="K721" s="154"/>
      <c r="L721" s="154"/>
      <c r="M721" s="154"/>
      <c r="N721" s="154"/>
      <c r="O721" s="154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</row>
    <row r="722" spans="1:25" ht="15.75" customHeight="1">
      <c r="A722" s="154"/>
      <c r="B722" s="154"/>
      <c r="C722" s="154"/>
      <c r="D722" s="154"/>
      <c r="E722" s="154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</row>
    <row r="723" spans="1:25" ht="15.75" customHeight="1">
      <c r="A723" s="154"/>
      <c r="B723" s="154"/>
      <c r="C723" s="154"/>
      <c r="D723" s="154"/>
      <c r="E723" s="154"/>
      <c r="F723" s="154"/>
      <c r="G723" s="154"/>
      <c r="H723" s="154"/>
      <c r="I723" s="154"/>
      <c r="J723" s="154"/>
      <c r="K723" s="154"/>
      <c r="L723" s="154"/>
      <c r="M723" s="154"/>
      <c r="N723" s="154"/>
      <c r="O723" s="154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</row>
    <row r="724" spans="1:25" ht="15.75" customHeight="1">
      <c r="A724" s="154"/>
      <c r="B724" s="154"/>
      <c r="C724" s="154"/>
      <c r="D724" s="154"/>
      <c r="E724" s="154"/>
      <c r="F724" s="154"/>
      <c r="G724" s="154"/>
      <c r="H724" s="154"/>
      <c r="I724" s="154"/>
      <c r="J724" s="154"/>
      <c r="K724" s="154"/>
      <c r="L724" s="154"/>
      <c r="M724" s="154"/>
      <c r="N724" s="154"/>
      <c r="O724" s="154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</row>
    <row r="725" spans="1:25" ht="15.75" customHeight="1">
      <c r="A725" s="154"/>
      <c r="B725" s="154"/>
      <c r="C725" s="154"/>
      <c r="D725" s="154"/>
      <c r="E725" s="154"/>
      <c r="F725" s="154"/>
      <c r="G725" s="154"/>
      <c r="H725" s="154"/>
      <c r="I725" s="154"/>
      <c r="J725" s="154"/>
      <c r="K725" s="154"/>
      <c r="L725" s="154"/>
      <c r="M725" s="154"/>
      <c r="N725" s="154"/>
      <c r="O725" s="154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</row>
    <row r="726" spans="1:25" ht="15.75" customHeight="1">
      <c r="A726" s="154"/>
      <c r="B726" s="154"/>
      <c r="C726" s="154"/>
      <c r="D726" s="154"/>
      <c r="E726" s="154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</row>
    <row r="727" spans="1:25" ht="15.75" customHeight="1">
      <c r="A727" s="154"/>
      <c r="B727" s="154"/>
      <c r="C727" s="154"/>
      <c r="D727" s="154"/>
      <c r="E727" s="154"/>
      <c r="F727" s="154"/>
      <c r="G727" s="154"/>
      <c r="H727" s="154"/>
      <c r="I727" s="154"/>
      <c r="J727" s="154"/>
      <c r="K727" s="154"/>
      <c r="L727" s="154"/>
      <c r="M727" s="154"/>
      <c r="N727" s="154"/>
      <c r="O727" s="154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</row>
    <row r="728" spans="1:25" ht="15.75" customHeight="1">
      <c r="A728" s="154"/>
      <c r="B728" s="154"/>
      <c r="C728" s="154"/>
      <c r="D728" s="154"/>
      <c r="E728" s="154"/>
      <c r="F728" s="154"/>
      <c r="G728" s="154"/>
      <c r="H728" s="154"/>
      <c r="I728" s="154"/>
      <c r="J728" s="154"/>
      <c r="K728" s="154"/>
      <c r="L728" s="154"/>
      <c r="M728" s="154"/>
      <c r="N728" s="154"/>
      <c r="O728" s="154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</row>
    <row r="729" spans="1:25" ht="15.75" customHeight="1">
      <c r="A729" s="154"/>
      <c r="B729" s="154"/>
      <c r="C729" s="154"/>
      <c r="D729" s="154"/>
      <c r="E729" s="154"/>
      <c r="F729" s="154"/>
      <c r="G729" s="154"/>
      <c r="H729" s="154"/>
      <c r="I729" s="154"/>
      <c r="J729" s="154"/>
      <c r="K729" s="154"/>
      <c r="L729" s="154"/>
      <c r="M729" s="154"/>
      <c r="N729" s="154"/>
      <c r="O729" s="154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</row>
    <row r="730" spans="1:25" ht="15.75" customHeight="1">
      <c r="A730" s="154"/>
      <c r="B730" s="154"/>
      <c r="C730" s="154"/>
      <c r="D730" s="154"/>
      <c r="E730" s="154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</row>
    <row r="731" spans="1:25" ht="15.75" customHeight="1">
      <c r="A731" s="154"/>
      <c r="B731" s="154"/>
      <c r="C731" s="154"/>
      <c r="D731" s="154"/>
      <c r="E731" s="154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</row>
    <row r="732" spans="1:25" ht="15.75" customHeight="1">
      <c r="A732" s="154"/>
      <c r="B732" s="154"/>
      <c r="C732" s="154"/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</row>
    <row r="733" spans="1:25" ht="15.75" customHeight="1">
      <c r="A733" s="154"/>
      <c r="B733" s="154"/>
      <c r="C733" s="154"/>
      <c r="D733" s="154"/>
      <c r="E733" s="154"/>
      <c r="F733" s="154"/>
      <c r="G733" s="154"/>
      <c r="H733" s="154"/>
      <c r="I733" s="154"/>
      <c r="J733" s="154"/>
      <c r="K733" s="154"/>
      <c r="L733" s="154"/>
      <c r="M733" s="154"/>
      <c r="N733" s="154"/>
      <c r="O733" s="154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</row>
    <row r="734" spans="1:25" ht="15.75" customHeight="1">
      <c r="A734" s="154"/>
      <c r="B734" s="154"/>
      <c r="C734" s="154"/>
      <c r="D734" s="154"/>
      <c r="E734" s="154"/>
      <c r="F734" s="154"/>
      <c r="G734" s="154"/>
      <c r="H734" s="154"/>
      <c r="I734" s="154"/>
      <c r="J734" s="154"/>
      <c r="K734" s="154"/>
      <c r="L734" s="154"/>
      <c r="M734" s="154"/>
      <c r="N734" s="154"/>
      <c r="O734" s="154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</row>
    <row r="735" spans="1:25" ht="15.75" customHeight="1">
      <c r="A735" s="154"/>
      <c r="B735" s="154"/>
      <c r="C735" s="154"/>
      <c r="D735" s="154"/>
      <c r="E735" s="154"/>
      <c r="F735" s="154"/>
      <c r="G735" s="154"/>
      <c r="H735" s="154"/>
      <c r="I735" s="154"/>
      <c r="J735" s="154"/>
      <c r="K735" s="154"/>
      <c r="L735" s="154"/>
      <c r="M735" s="154"/>
      <c r="N735" s="154"/>
      <c r="O735" s="154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</row>
    <row r="736" spans="1:25" ht="15.75" customHeight="1">
      <c r="A736" s="154"/>
      <c r="B736" s="154"/>
      <c r="C736" s="154"/>
      <c r="D736" s="154"/>
      <c r="E736" s="154"/>
      <c r="F736" s="154"/>
      <c r="G736" s="154"/>
      <c r="H736" s="154"/>
      <c r="I736" s="154"/>
      <c r="J736" s="154"/>
      <c r="K736" s="154"/>
      <c r="L736" s="154"/>
      <c r="M736" s="154"/>
      <c r="N736" s="154"/>
      <c r="O736" s="154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</row>
    <row r="737" spans="1:25" ht="15.75" customHeight="1">
      <c r="A737" s="154"/>
      <c r="B737" s="154"/>
      <c r="C737" s="154"/>
      <c r="D737" s="154"/>
      <c r="E737" s="154"/>
      <c r="F737" s="154"/>
      <c r="G737" s="154"/>
      <c r="H737" s="154"/>
      <c r="I737" s="154"/>
      <c r="J737" s="154"/>
      <c r="K737" s="154"/>
      <c r="L737" s="154"/>
      <c r="M737" s="154"/>
      <c r="N737" s="154"/>
      <c r="O737" s="154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</row>
    <row r="738" spans="1:25" ht="15.75" customHeight="1">
      <c r="A738" s="154"/>
      <c r="B738" s="154"/>
      <c r="C738" s="154"/>
      <c r="D738" s="154"/>
      <c r="E738" s="154"/>
      <c r="F738" s="154"/>
      <c r="G738" s="154"/>
      <c r="H738" s="154"/>
      <c r="I738" s="154"/>
      <c r="J738" s="154"/>
      <c r="K738" s="154"/>
      <c r="L738" s="154"/>
      <c r="M738" s="154"/>
      <c r="N738" s="154"/>
      <c r="O738" s="154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</row>
    <row r="739" spans="1:25" ht="15.75" customHeight="1">
      <c r="A739" s="154"/>
      <c r="B739" s="154"/>
      <c r="C739" s="154"/>
      <c r="D739" s="154"/>
      <c r="E739" s="154"/>
      <c r="F739" s="154"/>
      <c r="G739" s="154"/>
      <c r="H739" s="154"/>
      <c r="I739" s="154"/>
      <c r="J739" s="154"/>
      <c r="K739" s="154"/>
      <c r="L739" s="154"/>
      <c r="M739" s="154"/>
      <c r="N739" s="154"/>
      <c r="O739" s="154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</row>
    <row r="740" spans="1:25" ht="15.75" customHeight="1">
      <c r="A740" s="154"/>
      <c r="B740" s="154"/>
      <c r="C740" s="154"/>
      <c r="D740" s="154"/>
      <c r="E740" s="154"/>
      <c r="F740" s="154"/>
      <c r="G740" s="154"/>
      <c r="H740" s="154"/>
      <c r="I740" s="154"/>
      <c r="J740" s="154"/>
      <c r="K740" s="154"/>
      <c r="L740" s="154"/>
      <c r="M740" s="154"/>
      <c r="N740" s="154"/>
      <c r="O740" s="154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</row>
    <row r="741" spans="1:25" ht="15.75" customHeight="1">
      <c r="A741" s="154"/>
      <c r="B741" s="154"/>
      <c r="C741" s="154"/>
      <c r="D741" s="154"/>
      <c r="E741" s="154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</row>
    <row r="742" spans="1:25" ht="15.75" customHeight="1">
      <c r="A742" s="154"/>
      <c r="B742" s="154"/>
      <c r="C742" s="154"/>
      <c r="D742" s="154"/>
      <c r="E742" s="154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</row>
    <row r="743" spans="1:25" ht="15.75" customHeight="1">
      <c r="A743" s="154"/>
      <c r="B743" s="154"/>
      <c r="C743" s="154"/>
      <c r="D743" s="154"/>
      <c r="E743" s="154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</row>
    <row r="744" spans="1:25" ht="15.75" customHeight="1">
      <c r="A744" s="154"/>
      <c r="B744" s="154"/>
      <c r="C744" s="154"/>
      <c r="D744" s="154"/>
      <c r="E744" s="154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</row>
    <row r="745" spans="1:25" ht="15.75" customHeight="1">
      <c r="A745" s="154"/>
      <c r="B745" s="154"/>
      <c r="C745" s="154"/>
      <c r="D745" s="154"/>
      <c r="E745" s="154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</row>
    <row r="746" spans="1:25" ht="15.75" customHeight="1">
      <c r="A746" s="154"/>
      <c r="B746" s="154"/>
      <c r="C746" s="154"/>
      <c r="D746" s="154"/>
      <c r="E746" s="154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</row>
    <row r="747" spans="1:25" ht="15.75" customHeight="1">
      <c r="A747" s="154"/>
      <c r="B747" s="154"/>
      <c r="C747" s="154"/>
      <c r="D747" s="154"/>
      <c r="E747" s="154"/>
      <c r="F747" s="154"/>
      <c r="G747" s="154"/>
      <c r="H747" s="154"/>
      <c r="I747" s="154"/>
      <c r="J747" s="154"/>
      <c r="K747" s="154"/>
      <c r="L747" s="154"/>
      <c r="M747" s="154"/>
      <c r="N747" s="154"/>
      <c r="O747" s="154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</row>
    <row r="748" spans="1:25" ht="15.75" customHeight="1">
      <c r="A748" s="154"/>
      <c r="B748" s="154"/>
      <c r="C748" s="154"/>
      <c r="D748" s="154"/>
      <c r="E748" s="154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</row>
    <row r="749" spans="1:25" ht="15.75" customHeight="1">
      <c r="A749" s="154"/>
      <c r="B749" s="154"/>
      <c r="C749" s="154"/>
      <c r="D749" s="154"/>
      <c r="E749" s="154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</row>
    <row r="750" spans="1:25" ht="15.75" customHeight="1">
      <c r="A750" s="154"/>
      <c r="B750" s="154"/>
      <c r="C750" s="154"/>
      <c r="D750" s="154"/>
      <c r="E750" s="154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</row>
    <row r="751" spans="1:25" ht="15.75" customHeight="1">
      <c r="A751" s="154"/>
      <c r="B751" s="154"/>
      <c r="C751" s="154"/>
      <c r="D751" s="154"/>
      <c r="E751" s="154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</row>
    <row r="752" spans="1:25" ht="15.75" customHeight="1">
      <c r="A752" s="154"/>
      <c r="B752" s="154"/>
      <c r="C752" s="154"/>
      <c r="D752" s="154"/>
      <c r="E752" s="154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</row>
    <row r="753" spans="1:25" ht="15.75" customHeight="1">
      <c r="A753" s="154"/>
      <c r="B753" s="154"/>
      <c r="C753" s="154"/>
      <c r="D753" s="154"/>
      <c r="E753" s="154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</row>
    <row r="754" spans="1:25" ht="15.75" customHeight="1">
      <c r="A754" s="154"/>
      <c r="B754" s="154"/>
      <c r="C754" s="154"/>
      <c r="D754" s="154"/>
      <c r="E754" s="154"/>
      <c r="F754" s="154"/>
      <c r="G754" s="154"/>
      <c r="H754" s="154"/>
      <c r="I754" s="154"/>
      <c r="J754" s="154"/>
      <c r="K754" s="154"/>
      <c r="L754" s="154"/>
      <c r="M754" s="154"/>
      <c r="N754" s="154"/>
      <c r="O754" s="154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</row>
    <row r="755" spans="1:25" ht="15.75" customHeight="1">
      <c r="A755" s="154"/>
      <c r="B755" s="154"/>
      <c r="C755" s="154"/>
      <c r="D755" s="154"/>
      <c r="E755" s="154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</row>
    <row r="756" spans="1:25" ht="15.75" customHeight="1">
      <c r="A756" s="154"/>
      <c r="B756" s="154"/>
      <c r="C756" s="154"/>
      <c r="D756" s="154"/>
      <c r="E756" s="154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</row>
    <row r="757" spans="1:25" ht="15.75" customHeight="1">
      <c r="A757" s="154"/>
      <c r="B757" s="154"/>
      <c r="C757" s="154"/>
      <c r="D757" s="154"/>
      <c r="E757" s="154"/>
      <c r="F757" s="154"/>
      <c r="G757" s="154"/>
      <c r="H757" s="154"/>
      <c r="I757" s="154"/>
      <c r="J757" s="154"/>
      <c r="K757" s="154"/>
      <c r="L757" s="154"/>
      <c r="M757" s="154"/>
      <c r="N757" s="154"/>
      <c r="O757" s="154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</row>
    <row r="758" spans="1:25" ht="15.75" customHeight="1">
      <c r="A758" s="154"/>
      <c r="B758" s="154"/>
      <c r="C758" s="154"/>
      <c r="D758" s="154"/>
      <c r="E758" s="154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</row>
    <row r="759" spans="1:25" ht="15.75" customHeight="1">
      <c r="A759" s="154"/>
      <c r="B759" s="154"/>
      <c r="C759" s="154"/>
      <c r="D759" s="154"/>
      <c r="E759" s="154"/>
      <c r="F759" s="154"/>
      <c r="G759" s="154"/>
      <c r="H759" s="154"/>
      <c r="I759" s="154"/>
      <c r="J759" s="154"/>
      <c r="K759" s="154"/>
      <c r="L759" s="154"/>
      <c r="M759" s="154"/>
      <c r="N759" s="154"/>
      <c r="O759" s="154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</row>
    <row r="760" spans="1:25" ht="15.75" customHeight="1">
      <c r="A760" s="154"/>
      <c r="B760" s="154"/>
      <c r="C760" s="154"/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</row>
    <row r="761" spans="1:25" ht="15.75" customHeight="1">
      <c r="A761" s="154"/>
      <c r="B761" s="154"/>
      <c r="C761" s="154"/>
      <c r="D761" s="154"/>
      <c r="E761" s="154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</row>
    <row r="762" spans="1:25" ht="15.75" customHeight="1">
      <c r="A762" s="154"/>
      <c r="B762" s="154"/>
      <c r="C762" s="154"/>
      <c r="D762" s="154"/>
      <c r="E762" s="154"/>
      <c r="F762" s="154"/>
      <c r="G762" s="154"/>
      <c r="H762" s="154"/>
      <c r="I762" s="154"/>
      <c r="J762" s="154"/>
      <c r="K762" s="154"/>
      <c r="L762" s="154"/>
      <c r="M762" s="154"/>
      <c r="N762" s="154"/>
      <c r="O762" s="154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</row>
    <row r="763" spans="1:25" ht="15.75" customHeight="1">
      <c r="A763" s="154"/>
      <c r="B763" s="154"/>
      <c r="C763" s="154"/>
      <c r="D763" s="154"/>
      <c r="E763" s="154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</row>
    <row r="764" spans="1:25" ht="15.75" customHeight="1">
      <c r="A764" s="154"/>
      <c r="B764" s="154"/>
      <c r="C764" s="154"/>
      <c r="D764" s="154"/>
      <c r="E764" s="154"/>
      <c r="F764" s="154"/>
      <c r="G764" s="154"/>
      <c r="H764" s="154"/>
      <c r="I764" s="154"/>
      <c r="J764" s="154"/>
      <c r="K764" s="154"/>
      <c r="L764" s="154"/>
      <c r="M764" s="154"/>
      <c r="N764" s="154"/>
      <c r="O764" s="154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</row>
    <row r="765" spans="1:25" ht="15.75" customHeight="1">
      <c r="A765" s="154"/>
      <c r="B765" s="154"/>
      <c r="C765" s="154"/>
      <c r="D765" s="154"/>
      <c r="E765" s="154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</row>
    <row r="766" spans="1:25" ht="15.75" customHeight="1">
      <c r="A766" s="154"/>
      <c r="B766" s="154"/>
      <c r="C766" s="154"/>
      <c r="D766" s="154"/>
      <c r="E766" s="154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</row>
    <row r="767" spans="1:25" ht="15.75" customHeight="1">
      <c r="A767" s="154"/>
      <c r="B767" s="154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</row>
    <row r="768" spans="1:25" ht="15.75" customHeight="1">
      <c r="A768" s="154"/>
      <c r="B768" s="154"/>
      <c r="C768" s="154"/>
      <c r="D768" s="154"/>
      <c r="E768" s="154"/>
      <c r="F768" s="154"/>
      <c r="G768" s="154"/>
      <c r="H768" s="154"/>
      <c r="I768" s="154"/>
      <c r="J768" s="154"/>
      <c r="K768" s="154"/>
      <c r="L768" s="154"/>
      <c r="M768" s="154"/>
      <c r="N768" s="154"/>
      <c r="O768" s="154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</row>
    <row r="769" spans="1:25" ht="15.75" customHeight="1">
      <c r="A769" s="154"/>
      <c r="B769" s="154"/>
      <c r="C769" s="154"/>
      <c r="D769" s="154"/>
      <c r="E769" s="154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</row>
    <row r="770" spans="1:25" ht="15.75" customHeight="1">
      <c r="A770" s="154"/>
      <c r="B770" s="154"/>
      <c r="C770" s="154"/>
      <c r="D770" s="154"/>
      <c r="E770" s="154"/>
      <c r="F770" s="154"/>
      <c r="G770" s="154"/>
      <c r="H770" s="154"/>
      <c r="I770" s="154"/>
      <c r="J770" s="154"/>
      <c r="K770" s="154"/>
      <c r="L770" s="154"/>
      <c r="M770" s="154"/>
      <c r="N770" s="154"/>
      <c r="O770" s="154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</row>
    <row r="771" spans="1:25" ht="15.75" customHeight="1">
      <c r="A771" s="154"/>
      <c r="B771" s="154"/>
      <c r="C771" s="154"/>
      <c r="D771" s="154"/>
      <c r="E771" s="154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</row>
    <row r="772" spans="1:25" ht="15.75" customHeight="1">
      <c r="A772" s="154"/>
      <c r="B772" s="154"/>
      <c r="C772" s="154"/>
      <c r="D772" s="154"/>
      <c r="E772" s="154"/>
      <c r="F772" s="154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</row>
    <row r="773" spans="1:25" ht="15.75" customHeight="1">
      <c r="A773" s="154"/>
      <c r="B773" s="154"/>
      <c r="C773" s="154"/>
      <c r="D773" s="154"/>
      <c r="E773" s="154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/>
      <c r="Q773" s="154"/>
      <c r="R773" s="154"/>
      <c r="S773" s="154"/>
      <c r="T773" s="154"/>
      <c r="U773" s="154"/>
      <c r="V773" s="154"/>
      <c r="W773" s="154"/>
      <c r="X773" s="154"/>
      <c r="Y773" s="154"/>
    </row>
    <row r="774" spans="1:25" ht="15.75" customHeight="1">
      <c r="A774" s="154"/>
      <c r="B774" s="154"/>
      <c r="C774" s="154"/>
      <c r="D774" s="154"/>
      <c r="E774" s="154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/>
      <c r="Q774" s="154"/>
      <c r="R774" s="154"/>
      <c r="S774" s="154"/>
      <c r="T774" s="154"/>
      <c r="U774" s="154"/>
      <c r="V774" s="154"/>
      <c r="W774" s="154"/>
      <c r="X774" s="154"/>
      <c r="Y774" s="154"/>
    </row>
    <row r="775" spans="1:25" ht="15.75" customHeight="1">
      <c r="A775" s="154"/>
      <c r="B775" s="154"/>
      <c r="C775" s="154"/>
      <c r="D775" s="154"/>
      <c r="E775" s="154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/>
      <c r="Q775" s="154"/>
      <c r="R775" s="154"/>
      <c r="S775" s="154"/>
      <c r="T775" s="154"/>
      <c r="U775" s="154"/>
      <c r="V775" s="154"/>
      <c r="W775" s="154"/>
      <c r="X775" s="154"/>
      <c r="Y775" s="154"/>
    </row>
    <row r="776" spans="1:25" ht="15.75" customHeight="1">
      <c r="A776" s="154"/>
      <c r="B776" s="154"/>
      <c r="C776" s="154"/>
      <c r="D776" s="154"/>
      <c r="E776" s="154"/>
      <c r="F776" s="154"/>
      <c r="G776" s="154"/>
      <c r="H776" s="154"/>
      <c r="I776" s="154"/>
      <c r="J776" s="154"/>
      <c r="K776" s="154"/>
      <c r="L776" s="154"/>
      <c r="M776" s="154"/>
      <c r="N776" s="154"/>
      <c r="O776" s="154"/>
      <c r="P776" s="154"/>
      <c r="Q776" s="154"/>
      <c r="R776" s="154"/>
      <c r="S776" s="154"/>
      <c r="T776" s="154"/>
      <c r="U776" s="154"/>
      <c r="V776" s="154"/>
      <c r="W776" s="154"/>
      <c r="X776" s="154"/>
      <c r="Y776" s="154"/>
    </row>
    <row r="777" spans="1:25" ht="15.75" customHeight="1">
      <c r="A777" s="154"/>
      <c r="B777" s="154"/>
      <c r="C777" s="154"/>
      <c r="D777" s="154"/>
      <c r="E777" s="154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/>
      <c r="Q777" s="154"/>
      <c r="R777" s="154"/>
      <c r="S777" s="154"/>
      <c r="T777" s="154"/>
      <c r="U777" s="154"/>
      <c r="V777" s="154"/>
      <c r="W777" s="154"/>
      <c r="X777" s="154"/>
      <c r="Y777" s="154"/>
    </row>
    <row r="778" spans="1:25" ht="15.75" customHeight="1">
      <c r="A778" s="154"/>
      <c r="B778" s="154"/>
      <c r="C778" s="154"/>
      <c r="D778" s="154"/>
      <c r="E778" s="154"/>
      <c r="F778" s="154"/>
      <c r="G778" s="154"/>
      <c r="H778" s="154"/>
      <c r="I778" s="154"/>
      <c r="J778" s="154"/>
      <c r="K778" s="154"/>
      <c r="L778" s="154"/>
      <c r="M778" s="154"/>
      <c r="N778" s="154"/>
      <c r="O778" s="154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</row>
    <row r="779" spans="1:25" ht="15.75" customHeight="1">
      <c r="A779" s="154"/>
      <c r="B779" s="154"/>
      <c r="C779" s="154"/>
      <c r="D779" s="154"/>
      <c r="E779" s="154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/>
      <c r="Q779" s="154"/>
      <c r="R779" s="154"/>
      <c r="S779" s="154"/>
      <c r="T779" s="154"/>
      <c r="U779" s="154"/>
      <c r="V779" s="154"/>
      <c r="W779" s="154"/>
      <c r="X779" s="154"/>
      <c r="Y779" s="154"/>
    </row>
    <row r="780" spans="1:25" ht="15.75" customHeight="1">
      <c r="A780" s="154"/>
      <c r="B780" s="154"/>
      <c r="C780" s="154"/>
      <c r="D780" s="154"/>
      <c r="E780" s="154"/>
      <c r="F780" s="154"/>
      <c r="G780" s="154"/>
      <c r="H780" s="154"/>
      <c r="I780" s="154"/>
      <c r="J780" s="154"/>
      <c r="K780" s="154"/>
      <c r="L780" s="154"/>
      <c r="M780" s="154"/>
      <c r="N780" s="154"/>
      <c r="O780" s="154"/>
      <c r="P780" s="154"/>
      <c r="Q780" s="154"/>
      <c r="R780" s="154"/>
      <c r="S780" s="154"/>
      <c r="T780" s="154"/>
      <c r="U780" s="154"/>
      <c r="V780" s="154"/>
      <c r="W780" s="154"/>
      <c r="X780" s="154"/>
      <c r="Y780" s="154"/>
    </row>
    <row r="781" spans="1:25" ht="15.75" customHeight="1">
      <c r="A781" s="154"/>
      <c r="B781" s="154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/>
      <c r="Q781" s="154"/>
      <c r="R781" s="154"/>
      <c r="S781" s="154"/>
      <c r="T781" s="154"/>
      <c r="U781" s="154"/>
      <c r="V781" s="154"/>
      <c r="W781" s="154"/>
      <c r="X781" s="154"/>
      <c r="Y781" s="154"/>
    </row>
    <row r="782" spans="1:25" ht="15.75" customHeight="1">
      <c r="A782" s="154"/>
      <c r="B782" s="154"/>
      <c r="C782" s="154"/>
      <c r="D782" s="154"/>
      <c r="E782" s="154"/>
      <c r="F782" s="154"/>
      <c r="G782" s="154"/>
      <c r="H782" s="154"/>
      <c r="I782" s="154"/>
      <c r="J782" s="154"/>
      <c r="K782" s="154"/>
      <c r="L782" s="154"/>
      <c r="M782" s="154"/>
      <c r="N782" s="154"/>
      <c r="O782" s="154"/>
      <c r="P782" s="154"/>
      <c r="Q782" s="154"/>
      <c r="R782" s="154"/>
      <c r="S782" s="154"/>
      <c r="T782" s="154"/>
      <c r="U782" s="154"/>
      <c r="V782" s="154"/>
      <c r="W782" s="154"/>
      <c r="X782" s="154"/>
      <c r="Y782" s="154"/>
    </row>
    <row r="783" spans="1:25" ht="15.75" customHeight="1">
      <c r="A783" s="154"/>
      <c r="B783" s="154"/>
      <c r="C783" s="154"/>
      <c r="D783" s="154"/>
      <c r="E783" s="154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/>
      <c r="Q783" s="154"/>
      <c r="R783" s="154"/>
      <c r="S783" s="154"/>
      <c r="T783" s="154"/>
      <c r="U783" s="154"/>
      <c r="V783" s="154"/>
      <c r="W783" s="154"/>
      <c r="X783" s="154"/>
      <c r="Y783" s="154"/>
    </row>
    <row r="784" spans="1:25" ht="15.75" customHeight="1">
      <c r="A784" s="154"/>
      <c r="B784" s="154"/>
      <c r="C784" s="154"/>
      <c r="D784" s="154"/>
      <c r="E784" s="154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/>
      <c r="Q784" s="154"/>
      <c r="R784" s="154"/>
      <c r="S784" s="154"/>
      <c r="T784" s="154"/>
      <c r="U784" s="154"/>
      <c r="V784" s="154"/>
      <c r="W784" s="154"/>
      <c r="X784" s="154"/>
      <c r="Y784" s="154"/>
    </row>
    <row r="785" spans="1:25" ht="15.75" customHeight="1">
      <c r="A785" s="154"/>
      <c r="B785" s="154"/>
      <c r="C785" s="154"/>
      <c r="D785" s="154"/>
      <c r="E785" s="154"/>
      <c r="F785" s="154"/>
      <c r="G785" s="154"/>
      <c r="H785" s="154"/>
      <c r="I785" s="154"/>
      <c r="J785" s="154"/>
      <c r="K785" s="154"/>
      <c r="L785" s="154"/>
      <c r="M785" s="154"/>
      <c r="N785" s="154"/>
      <c r="O785" s="154"/>
      <c r="P785" s="154"/>
      <c r="Q785" s="154"/>
      <c r="R785" s="154"/>
      <c r="S785" s="154"/>
      <c r="T785" s="154"/>
      <c r="U785" s="154"/>
      <c r="V785" s="154"/>
      <c r="W785" s="154"/>
      <c r="X785" s="154"/>
      <c r="Y785" s="154"/>
    </row>
    <row r="786" spans="1:25" ht="15.75" customHeight="1">
      <c r="A786" s="154"/>
      <c r="B786" s="154"/>
      <c r="C786" s="154"/>
      <c r="D786" s="154"/>
      <c r="E786" s="154"/>
      <c r="F786" s="154"/>
      <c r="G786" s="154"/>
      <c r="H786" s="154"/>
      <c r="I786" s="154"/>
      <c r="J786" s="154"/>
      <c r="K786" s="154"/>
      <c r="L786" s="154"/>
      <c r="M786" s="154"/>
      <c r="N786" s="154"/>
      <c r="O786" s="154"/>
      <c r="P786" s="154"/>
      <c r="Q786" s="154"/>
      <c r="R786" s="154"/>
      <c r="S786" s="154"/>
      <c r="T786" s="154"/>
      <c r="U786" s="154"/>
      <c r="V786" s="154"/>
      <c r="W786" s="154"/>
      <c r="X786" s="154"/>
      <c r="Y786" s="154"/>
    </row>
    <row r="787" spans="1:25" ht="15.75" customHeight="1">
      <c r="A787" s="154"/>
      <c r="B787" s="154"/>
      <c r="C787" s="154"/>
      <c r="D787" s="154"/>
      <c r="E787" s="154"/>
      <c r="F787" s="154"/>
      <c r="G787" s="154"/>
      <c r="H787" s="154"/>
      <c r="I787" s="154"/>
      <c r="J787" s="154"/>
      <c r="K787" s="154"/>
      <c r="L787" s="154"/>
      <c r="M787" s="154"/>
      <c r="N787" s="154"/>
      <c r="O787" s="154"/>
      <c r="P787" s="154"/>
      <c r="Q787" s="154"/>
      <c r="R787" s="154"/>
      <c r="S787" s="154"/>
      <c r="T787" s="154"/>
      <c r="U787" s="154"/>
      <c r="V787" s="154"/>
      <c r="W787" s="154"/>
      <c r="X787" s="154"/>
      <c r="Y787" s="154"/>
    </row>
    <row r="788" spans="1:25" ht="15.75" customHeight="1">
      <c r="A788" s="154"/>
      <c r="B788" s="154"/>
      <c r="C788" s="154"/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/>
      <c r="Q788" s="154"/>
      <c r="R788" s="154"/>
      <c r="S788" s="154"/>
      <c r="T788" s="154"/>
      <c r="U788" s="154"/>
      <c r="V788" s="154"/>
      <c r="W788" s="154"/>
      <c r="X788" s="154"/>
      <c r="Y788" s="154"/>
    </row>
    <row r="789" spans="1:25" ht="15.75" customHeight="1">
      <c r="A789" s="154"/>
      <c r="B789" s="154"/>
      <c r="C789" s="154"/>
      <c r="D789" s="154"/>
      <c r="E789" s="154"/>
      <c r="F789" s="154"/>
      <c r="G789" s="154"/>
      <c r="H789" s="154"/>
      <c r="I789" s="154"/>
      <c r="J789" s="154"/>
      <c r="K789" s="154"/>
      <c r="L789" s="154"/>
      <c r="M789" s="154"/>
      <c r="N789" s="154"/>
      <c r="O789" s="154"/>
      <c r="P789" s="154"/>
      <c r="Q789" s="154"/>
      <c r="R789" s="154"/>
      <c r="S789" s="154"/>
      <c r="T789" s="154"/>
      <c r="U789" s="154"/>
      <c r="V789" s="154"/>
      <c r="W789" s="154"/>
      <c r="X789" s="154"/>
      <c r="Y789" s="154"/>
    </row>
    <row r="790" spans="1:25" ht="15.75" customHeight="1">
      <c r="A790" s="154"/>
      <c r="B790" s="154"/>
      <c r="C790" s="154"/>
      <c r="D790" s="154"/>
      <c r="E790" s="154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/>
      <c r="Q790" s="154"/>
      <c r="R790" s="154"/>
      <c r="S790" s="154"/>
      <c r="T790" s="154"/>
      <c r="U790" s="154"/>
      <c r="V790" s="154"/>
      <c r="W790" s="154"/>
      <c r="X790" s="154"/>
      <c r="Y790" s="154"/>
    </row>
    <row r="791" spans="1:25" ht="15.75" customHeight="1">
      <c r="A791" s="154"/>
      <c r="B791" s="154"/>
      <c r="C791" s="154"/>
      <c r="D791" s="154"/>
      <c r="E791" s="154"/>
      <c r="F791" s="154"/>
      <c r="G791" s="154"/>
      <c r="H791" s="154"/>
      <c r="I791" s="154"/>
      <c r="J791" s="154"/>
      <c r="K791" s="154"/>
      <c r="L791" s="154"/>
      <c r="M791" s="154"/>
      <c r="N791" s="154"/>
      <c r="O791" s="154"/>
      <c r="P791" s="154"/>
      <c r="Q791" s="154"/>
      <c r="R791" s="154"/>
      <c r="S791" s="154"/>
      <c r="T791" s="154"/>
      <c r="U791" s="154"/>
      <c r="V791" s="154"/>
      <c r="W791" s="154"/>
      <c r="X791" s="154"/>
      <c r="Y791" s="154"/>
    </row>
    <row r="792" spans="1:25" ht="15.75" customHeight="1">
      <c r="A792" s="154"/>
      <c r="B792" s="154"/>
      <c r="C792" s="154"/>
      <c r="D792" s="154"/>
      <c r="E792" s="154"/>
      <c r="F792" s="154"/>
      <c r="G792" s="154"/>
      <c r="H792" s="154"/>
      <c r="I792" s="154"/>
      <c r="J792" s="154"/>
      <c r="K792" s="154"/>
      <c r="L792" s="154"/>
      <c r="M792" s="154"/>
      <c r="N792" s="154"/>
      <c r="O792" s="154"/>
      <c r="P792" s="154"/>
      <c r="Q792" s="154"/>
      <c r="R792" s="154"/>
      <c r="S792" s="154"/>
      <c r="T792" s="154"/>
      <c r="U792" s="154"/>
      <c r="V792" s="154"/>
      <c r="W792" s="154"/>
      <c r="X792" s="154"/>
      <c r="Y792" s="154"/>
    </row>
    <row r="793" spans="1:25" ht="15.75" customHeight="1">
      <c r="A793" s="154"/>
      <c r="B793" s="154"/>
      <c r="C793" s="154"/>
      <c r="D793" s="154"/>
      <c r="E793" s="154"/>
      <c r="F793" s="154"/>
      <c r="G793" s="154"/>
      <c r="H793" s="154"/>
      <c r="I793" s="154"/>
      <c r="J793" s="154"/>
      <c r="K793" s="154"/>
      <c r="L793" s="154"/>
      <c r="M793" s="154"/>
      <c r="N793" s="154"/>
      <c r="O793" s="154"/>
      <c r="P793" s="154"/>
      <c r="Q793" s="154"/>
      <c r="R793" s="154"/>
      <c r="S793" s="154"/>
      <c r="T793" s="154"/>
      <c r="U793" s="154"/>
      <c r="V793" s="154"/>
      <c r="W793" s="154"/>
      <c r="X793" s="154"/>
      <c r="Y793" s="154"/>
    </row>
    <row r="794" spans="1:25" ht="15.75" customHeight="1">
      <c r="A794" s="154"/>
      <c r="B794" s="154"/>
      <c r="C794" s="154"/>
      <c r="D794" s="154"/>
      <c r="E794" s="154"/>
      <c r="F794" s="154"/>
      <c r="G794" s="154"/>
      <c r="H794" s="154"/>
      <c r="I794" s="154"/>
      <c r="J794" s="154"/>
      <c r="K794" s="154"/>
      <c r="L794" s="154"/>
      <c r="M794" s="154"/>
      <c r="N794" s="154"/>
      <c r="O794" s="154"/>
      <c r="P794" s="154"/>
      <c r="Q794" s="154"/>
      <c r="R794" s="154"/>
      <c r="S794" s="154"/>
      <c r="T794" s="154"/>
      <c r="U794" s="154"/>
      <c r="V794" s="154"/>
      <c r="W794" s="154"/>
      <c r="X794" s="154"/>
      <c r="Y794" s="154"/>
    </row>
    <row r="795" spans="1:25" ht="15.75" customHeight="1">
      <c r="A795" s="154"/>
      <c r="B795" s="154"/>
      <c r="C795" s="154"/>
      <c r="D795" s="154"/>
      <c r="E795" s="154"/>
      <c r="F795" s="154"/>
      <c r="G795" s="154"/>
      <c r="H795" s="154"/>
      <c r="I795" s="154"/>
      <c r="J795" s="154"/>
      <c r="K795" s="154"/>
      <c r="L795" s="154"/>
      <c r="M795" s="154"/>
      <c r="N795" s="154"/>
      <c r="O795" s="154"/>
      <c r="P795" s="154"/>
      <c r="Q795" s="154"/>
      <c r="R795" s="154"/>
      <c r="S795" s="154"/>
      <c r="T795" s="154"/>
      <c r="U795" s="154"/>
      <c r="V795" s="154"/>
      <c r="W795" s="154"/>
      <c r="X795" s="154"/>
      <c r="Y795" s="154"/>
    </row>
    <row r="796" spans="1:25" ht="15.75" customHeight="1">
      <c r="A796" s="154"/>
      <c r="B796" s="154"/>
      <c r="C796" s="154"/>
      <c r="D796" s="154"/>
      <c r="E796" s="154"/>
      <c r="F796" s="154"/>
      <c r="G796" s="154"/>
      <c r="H796" s="154"/>
      <c r="I796" s="154"/>
      <c r="J796" s="154"/>
      <c r="K796" s="154"/>
      <c r="L796" s="154"/>
      <c r="M796" s="154"/>
      <c r="N796" s="154"/>
      <c r="O796" s="154"/>
      <c r="P796" s="154"/>
      <c r="Q796" s="154"/>
      <c r="R796" s="154"/>
      <c r="S796" s="154"/>
      <c r="T796" s="154"/>
      <c r="U796" s="154"/>
      <c r="V796" s="154"/>
      <c r="W796" s="154"/>
      <c r="X796" s="154"/>
      <c r="Y796" s="154"/>
    </row>
    <row r="797" spans="1:25" ht="15.75" customHeight="1">
      <c r="A797" s="154"/>
      <c r="B797" s="154"/>
      <c r="C797" s="154"/>
      <c r="D797" s="154"/>
      <c r="E797" s="154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/>
      <c r="Q797" s="154"/>
      <c r="R797" s="154"/>
      <c r="S797" s="154"/>
      <c r="T797" s="154"/>
      <c r="U797" s="154"/>
      <c r="V797" s="154"/>
      <c r="W797" s="154"/>
      <c r="X797" s="154"/>
      <c r="Y797" s="154"/>
    </row>
    <row r="798" spans="1:25" ht="15.75" customHeight="1">
      <c r="A798" s="154"/>
      <c r="B798" s="154"/>
      <c r="C798" s="154"/>
      <c r="D798" s="154"/>
      <c r="E798" s="154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/>
      <c r="Q798" s="154"/>
      <c r="R798" s="154"/>
      <c r="S798" s="154"/>
      <c r="T798" s="154"/>
      <c r="U798" s="154"/>
      <c r="V798" s="154"/>
      <c r="W798" s="154"/>
      <c r="X798" s="154"/>
      <c r="Y798" s="154"/>
    </row>
    <row r="799" spans="1:25" ht="15.75" customHeight="1">
      <c r="A799" s="154"/>
      <c r="B799" s="154"/>
      <c r="C799" s="154"/>
      <c r="D799" s="154"/>
      <c r="E799" s="154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/>
      <c r="Q799" s="154"/>
      <c r="R799" s="154"/>
      <c r="S799" s="154"/>
      <c r="T799" s="154"/>
      <c r="U799" s="154"/>
      <c r="V799" s="154"/>
      <c r="W799" s="154"/>
      <c r="X799" s="154"/>
      <c r="Y799" s="154"/>
    </row>
    <row r="800" spans="1:25" ht="15.75" customHeight="1">
      <c r="A800" s="154"/>
      <c r="B800" s="154"/>
      <c r="C800" s="154"/>
      <c r="D800" s="154"/>
      <c r="E800" s="154"/>
      <c r="F800" s="154"/>
      <c r="G800" s="154"/>
      <c r="H800" s="154"/>
      <c r="I800" s="154"/>
      <c r="J800" s="154"/>
      <c r="K800" s="154"/>
      <c r="L800" s="154"/>
      <c r="M800" s="154"/>
      <c r="N800" s="154"/>
      <c r="O800" s="154"/>
      <c r="P800" s="154"/>
      <c r="Q800" s="154"/>
      <c r="R800" s="154"/>
      <c r="S800" s="154"/>
      <c r="T800" s="154"/>
      <c r="U800" s="154"/>
      <c r="V800" s="154"/>
      <c r="W800" s="154"/>
      <c r="X800" s="154"/>
      <c r="Y800" s="154"/>
    </row>
    <row r="801" spans="1:25" ht="15.75" customHeight="1">
      <c r="A801" s="154"/>
      <c r="B801" s="154"/>
      <c r="C801" s="154"/>
      <c r="D801" s="154"/>
      <c r="E801" s="154"/>
      <c r="F801" s="154"/>
      <c r="G801" s="154"/>
      <c r="H801" s="154"/>
      <c r="I801" s="154"/>
      <c r="J801" s="154"/>
      <c r="K801" s="154"/>
      <c r="L801" s="154"/>
      <c r="M801" s="154"/>
      <c r="N801" s="154"/>
      <c r="O801" s="154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</row>
    <row r="802" spans="1:25" ht="15.75" customHeight="1">
      <c r="A802" s="154"/>
      <c r="B802" s="154"/>
      <c r="C802" s="154"/>
      <c r="D802" s="154"/>
      <c r="E802" s="154"/>
      <c r="F802" s="154"/>
      <c r="G802" s="154"/>
      <c r="H802" s="154"/>
      <c r="I802" s="154"/>
      <c r="J802" s="154"/>
      <c r="K802" s="154"/>
      <c r="L802" s="154"/>
      <c r="M802" s="154"/>
      <c r="N802" s="154"/>
      <c r="O802" s="154"/>
      <c r="P802" s="154"/>
      <c r="Q802" s="154"/>
      <c r="R802" s="154"/>
      <c r="S802" s="154"/>
      <c r="T802" s="154"/>
      <c r="U802" s="154"/>
      <c r="V802" s="154"/>
      <c r="W802" s="154"/>
      <c r="X802" s="154"/>
      <c r="Y802" s="154"/>
    </row>
    <row r="803" spans="1:25" ht="15.75" customHeight="1">
      <c r="A803" s="154"/>
      <c r="B803" s="154"/>
      <c r="C803" s="154"/>
      <c r="D803" s="154"/>
      <c r="E803" s="154"/>
      <c r="F803" s="154"/>
      <c r="G803" s="154"/>
      <c r="H803" s="154"/>
      <c r="I803" s="154"/>
      <c r="J803" s="154"/>
      <c r="K803" s="154"/>
      <c r="L803" s="154"/>
      <c r="M803" s="154"/>
      <c r="N803" s="154"/>
      <c r="O803" s="154"/>
      <c r="P803" s="154"/>
      <c r="Q803" s="154"/>
      <c r="R803" s="154"/>
      <c r="S803" s="154"/>
      <c r="T803" s="154"/>
      <c r="U803" s="154"/>
      <c r="V803" s="154"/>
      <c r="W803" s="154"/>
      <c r="X803" s="154"/>
      <c r="Y803" s="154"/>
    </row>
    <row r="804" spans="1:25" ht="15.75" customHeight="1">
      <c r="A804" s="154"/>
      <c r="B804" s="154"/>
      <c r="C804" s="154"/>
      <c r="D804" s="154"/>
      <c r="E804" s="154"/>
      <c r="F804" s="154"/>
      <c r="G804" s="154"/>
      <c r="H804" s="154"/>
      <c r="I804" s="154"/>
      <c r="J804" s="154"/>
      <c r="K804" s="154"/>
      <c r="L804" s="154"/>
      <c r="M804" s="154"/>
      <c r="N804" s="154"/>
      <c r="O804" s="154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</row>
    <row r="805" spans="1:25" ht="15.75" customHeight="1">
      <c r="A805" s="154"/>
      <c r="B805" s="154"/>
      <c r="C805" s="154"/>
      <c r="D805" s="154"/>
      <c r="E805" s="154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/>
      <c r="Q805" s="154"/>
      <c r="R805" s="154"/>
      <c r="S805" s="154"/>
      <c r="T805" s="154"/>
      <c r="U805" s="154"/>
      <c r="V805" s="154"/>
      <c r="W805" s="154"/>
      <c r="X805" s="154"/>
      <c r="Y805" s="154"/>
    </row>
    <row r="806" spans="1:25" ht="15.75" customHeight="1">
      <c r="A806" s="154"/>
      <c r="B806" s="154"/>
      <c r="C806" s="154"/>
      <c r="D806" s="154"/>
      <c r="E806" s="154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/>
      <c r="Q806" s="154"/>
      <c r="R806" s="154"/>
      <c r="S806" s="154"/>
      <c r="T806" s="154"/>
      <c r="U806" s="154"/>
      <c r="V806" s="154"/>
      <c r="W806" s="154"/>
      <c r="X806" s="154"/>
      <c r="Y806" s="154"/>
    </row>
    <row r="807" spans="1:25" ht="15.75" customHeight="1">
      <c r="A807" s="154"/>
      <c r="B807" s="154"/>
      <c r="C807" s="154"/>
      <c r="D807" s="154"/>
      <c r="E807" s="154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/>
      <c r="Q807" s="154"/>
      <c r="R807" s="154"/>
      <c r="S807" s="154"/>
      <c r="T807" s="154"/>
      <c r="U807" s="154"/>
      <c r="V807" s="154"/>
      <c r="W807" s="154"/>
      <c r="X807" s="154"/>
      <c r="Y807" s="154"/>
    </row>
    <row r="808" spans="1:25" ht="15.75" customHeight="1">
      <c r="A808" s="154"/>
      <c r="B808" s="154"/>
      <c r="C808" s="154"/>
      <c r="D808" s="154"/>
      <c r="E808" s="154"/>
      <c r="F808" s="154"/>
      <c r="G808" s="154"/>
      <c r="H808" s="154"/>
      <c r="I808" s="154"/>
      <c r="J808" s="154"/>
      <c r="K808" s="154"/>
      <c r="L808" s="154"/>
      <c r="M808" s="154"/>
      <c r="N808" s="154"/>
      <c r="O808" s="154"/>
      <c r="P808" s="154"/>
      <c r="Q808" s="154"/>
      <c r="R808" s="154"/>
      <c r="S808" s="154"/>
      <c r="T808" s="154"/>
      <c r="U808" s="154"/>
      <c r="V808" s="154"/>
      <c r="W808" s="154"/>
      <c r="X808" s="154"/>
      <c r="Y808" s="154"/>
    </row>
    <row r="809" spans="1:25" ht="15.75" customHeight="1">
      <c r="A809" s="154"/>
      <c r="B809" s="154"/>
      <c r="C809" s="154"/>
      <c r="D809" s="154"/>
      <c r="E809" s="154"/>
      <c r="F809" s="154"/>
      <c r="G809" s="154"/>
      <c r="H809" s="154"/>
      <c r="I809" s="154"/>
      <c r="J809" s="154"/>
      <c r="K809" s="154"/>
      <c r="L809" s="154"/>
      <c r="M809" s="154"/>
      <c r="N809" s="154"/>
      <c r="O809" s="154"/>
      <c r="P809" s="154"/>
      <c r="Q809" s="154"/>
      <c r="R809" s="154"/>
      <c r="S809" s="154"/>
      <c r="T809" s="154"/>
      <c r="U809" s="154"/>
      <c r="V809" s="154"/>
      <c r="W809" s="154"/>
      <c r="X809" s="154"/>
      <c r="Y809" s="154"/>
    </row>
    <row r="810" spans="1:25" ht="15.75" customHeight="1">
      <c r="A810" s="154"/>
      <c r="B810" s="154"/>
      <c r="C810" s="154"/>
      <c r="D810" s="154"/>
      <c r="E810" s="154"/>
      <c r="F810" s="154"/>
      <c r="G810" s="154"/>
      <c r="H810" s="154"/>
      <c r="I810" s="154"/>
      <c r="J810" s="154"/>
      <c r="K810" s="154"/>
      <c r="L810" s="154"/>
      <c r="M810" s="154"/>
      <c r="N810" s="154"/>
      <c r="O810" s="154"/>
      <c r="P810" s="154"/>
      <c r="Q810" s="154"/>
      <c r="R810" s="154"/>
      <c r="S810" s="154"/>
      <c r="T810" s="154"/>
      <c r="U810" s="154"/>
      <c r="V810" s="154"/>
      <c r="W810" s="154"/>
      <c r="X810" s="154"/>
      <c r="Y810" s="154"/>
    </row>
    <row r="811" spans="1:25" ht="15.75" customHeight="1">
      <c r="A811" s="154"/>
      <c r="B811" s="154"/>
      <c r="C811" s="154"/>
      <c r="D811" s="154"/>
      <c r="E811" s="154"/>
      <c r="F811" s="154"/>
      <c r="G811" s="154"/>
      <c r="H811" s="154"/>
      <c r="I811" s="154"/>
      <c r="J811" s="154"/>
      <c r="K811" s="154"/>
      <c r="L811" s="154"/>
      <c r="M811" s="154"/>
      <c r="N811" s="154"/>
      <c r="O811" s="154"/>
      <c r="P811" s="154"/>
      <c r="Q811" s="154"/>
      <c r="R811" s="154"/>
      <c r="S811" s="154"/>
      <c r="T811" s="154"/>
      <c r="U811" s="154"/>
      <c r="V811" s="154"/>
      <c r="W811" s="154"/>
      <c r="X811" s="154"/>
      <c r="Y811" s="154"/>
    </row>
    <row r="812" spans="1:25" ht="15.75" customHeight="1">
      <c r="A812" s="154"/>
      <c r="B812" s="154"/>
      <c r="C812" s="154"/>
      <c r="D812" s="154"/>
      <c r="E812" s="154"/>
      <c r="F812" s="154"/>
      <c r="G812" s="154"/>
      <c r="H812" s="154"/>
      <c r="I812" s="154"/>
      <c r="J812" s="154"/>
      <c r="K812" s="154"/>
      <c r="L812" s="154"/>
      <c r="M812" s="154"/>
      <c r="N812" s="154"/>
      <c r="O812" s="154"/>
      <c r="P812" s="154"/>
      <c r="Q812" s="154"/>
      <c r="R812" s="154"/>
      <c r="S812" s="154"/>
      <c r="T812" s="154"/>
      <c r="U812" s="154"/>
      <c r="V812" s="154"/>
      <c r="W812" s="154"/>
      <c r="X812" s="154"/>
      <c r="Y812" s="154"/>
    </row>
    <row r="813" spans="1:25" ht="15.75" customHeight="1">
      <c r="A813" s="154"/>
      <c r="B813" s="154"/>
      <c r="C813" s="154"/>
      <c r="D813" s="154"/>
      <c r="E813" s="154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/>
      <c r="Q813" s="154"/>
      <c r="R813" s="154"/>
      <c r="S813" s="154"/>
      <c r="T813" s="154"/>
      <c r="U813" s="154"/>
      <c r="V813" s="154"/>
      <c r="W813" s="154"/>
      <c r="X813" s="154"/>
      <c r="Y813" s="154"/>
    </row>
    <row r="814" spans="1:25" ht="15.75" customHeight="1">
      <c r="A814" s="154"/>
      <c r="B814" s="154"/>
      <c r="C814" s="154"/>
      <c r="D814" s="154"/>
      <c r="E814" s="154"/>
      <c r="F814" s="154"/>
      <c r="G814" s="154"/>
      <c r="H814" s="154"/>
      <c r="I814" s="154"/>
      <c r="J814" s="154"/>
      <c r="K814" s="154"/>
      <c r="L814" s="154"/>
      <c r="M814" s="154"/>
      <c r="N814" s="154"/>
      <c r="O814" s="154"/>
      <c r="P814" s="154"/>
      <c r="Q814" s="154"/>
      <c r="R814" s="154"/>
      <c r="S814" s="154"/>
      <c r="T814" s="154"/>
      <c r="U814" s="154"/>
      <c r="V814" s="154"/>
      <c r="W814" s="154"/>
      <c r="X814" s="154"/>
      <c r="Y814" s="154"/>
    </row>
    <row r="815" spans="1:25" ht="15.75" customHeight="1">
      <c r="A815" s="154"/>
      <c r="B815" s="154"/>
      <c r="C815" s="154"/>
      <c r="D815" s="154"/>
      <c r="E815" s="154"/>
      <c r="F815" s="154"/>
      <c r="G815" s="154"/>
      <c r="H815" s="154"/>
      <c r="I815" s="154"/>
      <c r="J815" s="154"/>
      <c r="K815" s="154"/>
      <c r="L815" s="154"/>
      <c r="M815" s="154"/>
      <c r="N815" s="154"/>
      <c r="O815" s="154"/>
      <c r="P815" s="154"/>
      <c r="Q815" s="154"/>
      <c r="R815" s="154"/>
      <c r="S815" s="154"/>
      <c r="T815" s="154"/>
      <c r="U815" s="154"/>
      <c r="V815" s="154"/>
      <c r="W815" s="154"/>
      <c r="X815" s="154"/>
      <c r="Y815" s="154"/>
    </row>
    <row r="816" spans="1:25" ht="15.75" customHeight="1">
      <c r="A816" s="154"/>
      <c r="B816" s="154"/>
      <c r="C816" s="154"/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4"/>
      <c r="Q816" s="154"/>
      <c r="R816" s="154"/>
      <c r="S816" s="154"/>
      <c r="T816" s="154"/>
      <c r="U816" s="154"/>
      <c r="V816" s="154"/>
      <c r="W816" s="154"/>
      <c r="X816" s="154"/>
      <c r="Y816" s="154"/>
    </row>
    <row r="817" spans="1:25" ht="15.75" customHeight="1">
      <c r="A817" s="154"/>
      <c r="B817" s="154"/>
      <c r="C817" s="154"/>
      <c r="D817" s="154"/>
      <c r="E817" s="154"/>
      <c r="F817" s="154"/>
      <c r="G817" s="154"/>
      <c r="H817" s="154"/>
      <c r="I817" s="154"/>
      <c r="J817" s="154"/>
      <c r="K817" s="154"/>
      <c r="L817" s="154"/>
      <c r="M817" s="154"/>
      <c r="N817" s="154"/>
      <c r="O817" s="154"/>
      <c r="P817" s="154"/>
      <c r="Q817" s="154"/>
      <c r="R817" s="154"/>
      <c r="S817" s="154"/>
      <c r="T817" s="154"/>
      <c r="U817" s="154"/>
      <c r="V817" s="154"/>
      <c r="W817" s="154"/>
      <c r="X817" s="154"/>
      <c r="Y817" s="154"/>
    </row>
    <row r="818" spans="1:25" ht="15.75" customHeight="1">
      <c r="A818" s="154"/>
      <c r="B818" s="154"/>
      <c r="C818" s="154"/>
      <c r="D818" s="154"/>
      <c r="E818" s="154"/>
      <c r="F818" s="154"/>
      <c r="G818" s="154"/>
      <c r="H818" s="154"/>
      <c r="I818" s="154"/>
      <c r="J818" s="154"/>
      <c r="K818" s="154"/>
      <c r="L818" s="154"/>
      <c r="M818" s="154"/>
      <c r="N818" s="154"/>
      <c r="O818" s="154"/>
      <c r="P818" s="154"/>
      <c r="Q818" s="154"/>
      <c r="R818" s="154"/>
      <c r="S818" s="154"/>
      <c r="T818" s="154"/>
      <c r="U818" s="154"/>
      <c r="V818" s="154"/>
      <c r="W818" s="154"/>
      <c r="X818" s="154"/>
      <c r="Y818" s="154"/>
    </row>
    <row r="819" spans="1:25" ht="15.75" customHeight="1">
      <c r="A819" s="154"/>
      <c r="B819" s="154"/>
      <c r="C819" s="154"/>
      <c r="D819" s="154"/>
      <c r="E819" s="154"/>
      <c r="F819" s="154"/>
      <c r="G819" s="154"/>
      <c r="H819" s="154"/>
      <c r="I819" s="154"/>
      <c r="J819" s="154"/>
      <c r="K819" s="154"/>
      <c r="L819" s="154"/>
      <c r="M819" s="154"/>
      <c r="N819" s="154"/>
      <c r="O819" s="154"/>
      <c r="P819" s="154"/>
      <c r="Q819" s="154"/>
      <c r="R819" s="154"/>
      <c r="S819" s="154"/>
      <c r="T819" s="154"/>
      <c r="U819" s="154"/>
      <c r="V819" s="154"/>
      <c r="W819" s="154"/>
      <c r="X819" s="154"/>
      <c r="Y819" s="154"/>
    </row>
    <row r="820" spans="1:25" ht="15.75" customHeight="1">
      <c r="A820" s="154"/>
      <c r="B820" s="154"/>
      <c r="C820" s="154"/>
      <c r="D820" s="154"/>
      <c r="E820" s="154"/>
      <c r="F820" s="154"/>
      <c r="G820" s="154"/>
      <c r="H820" s="154"/>
      <c r="I820" s="154"/>
      <c r="J820" s="154"/>
      <c r="K820" s="154"/>
      <c r="L820" s="154"/>
      <c r="M820" s="154"/>
      <c r="N820" s="154"/>
      <c r="O820" s="154"/>
      <c r="P820" s="154"/>
      <c r="Q820" s="154"/>
      <c r="R820" s="154"/>
      <c r="S820" s="154"/>
      <c r="T820" s="154"/>
      <c r="U820" s="154"/>
      <c r="V820" s="154"/>
      <c r="W820" s="154"/>
      <c r="X820" s="154"/>
      <c r="Y820" s="154"/>
    </row>
    <row r="821" spans="1:25" ht="15.75" customHeight="1">
      <c r="A821" s="154"/>
      <c r="B821" s="154"/>
      <c r="C821" s="154"/>
      <c r="D821" s="154"/>
      <c r="E821" s="154"/>
      <c r="F821" s="154"/>
      <c r="G821" s="154"/>
      <c r="H821" s="154"/>
      <c r="I821" s="154"/>
      <c r="J821" s="154"/>
      <c r="K821" s="154"/>
      <c r="L821" s="154"/>
      <c r="M821" s="154"/>
      <c r="N821" s="154"/>
      <c r="O821" s="154"/>
      <c r="P821" s="154"/>
      <c r="Q821" s="154"/>
      <c r="R821" s="154"/>
      <c r="S821" s="154"/>
      <c r="T821" s="154"/>
      <c r="U821" s="154"/>
      <c r="V821" s="154"/>
      <c r="W821" s="154"/>
      <c r="X821" s="154"/>
      <c r="Y821" s="154"/>
    </row>
    <row r="822" spans="1:25" ht="15.75" customHeight="1">
      <c r="A822" s="154"/>
      <c r="B822" s="154"/>
      <c r="C822" s="154"/>
      <c r="D822" s="154"/>
      <c r="E822" s="154"/>
      <c r="F822" s="154"/>
      <c r="G822" s="154"/>
      <c r="H822" s="154"/>
      <c r="I822" s="154"/>
      <c r="J822" s="154"/>
      <c r="K822" s="154"/>
      <c r="L822" s="154"/>
      <c r="M822" s="154"/>
      <c r="N822" s="154"/>
      <c r="O822" s="154"/>
      <c r="P822" s="154"/>
      <c r="Q822" s="154"/>
      <c r="R822" s="154"/>
      <c r="S822" s="154"/>
      <c r="T822" s="154"/>
      <c r="U822" s="154"/>
      <c r="V822" s="154"/>
      <c r="W822" s="154"/>
      <c r="X822" s="154"/>
      <c r="Y822" s="154"/>
    </row>
    <row r="823" spans="1:25" ht="15.75" customHeight="1">
      <c r="A823" s="154"/>
      <c r="B823" s="154"/>
      <c r="C823" s="154"/>
      <c r="D823" s="154"/>
      <c r="E823" s="154"/>
      <c r="F823" s="154"/>
      <c r="G823" s="154"/>
      <c r="H823" s="154"/>
      <c r="I823" s="154"/>
      <c r="J823" s="154"/>
      <c r="K823" s="154"/>
      <c r="L823" s="154"/>
      <c r="M823" s="154"/>
      <c r="N823" s="154"/>
      <c r="O823" s="154"/>
      <c r="P823" s="154"/>
      <c r="Q823" s="154"/>
      <c r="R823" s="154"/>
      <c r="S823" s="154"/>
      <c r="T823" s="154"/>
      <c r="U823" s="154"/>
      <c r="V823" s="154"/>
      <c r="W823" s="154"/>
      <c r="X823" s="154"/>
      <c r="Y823" s="154"/>
    </row>
    <row r="824" spans="1:25" ht="15.75" customHeight="1">
      <c r="A824" s="154"/>
      <c r="B824" s="154"/>
      <c r="C824" s="154"/>
      <c r="D824" s="154"/>
      <c r="E824" s="154"/>
      <c r="F824" s="154"/>
      <c r="G824" s="154"/>
      <c r="H824" s="154"/>
      <c r="I824" s="154"/>
      <c r="J824" s="154"/>
      <c r="K824" s="154"/>
      <c r="L824" s="154"/>
      <c r="M824" s="154"/>
      <c r="N824" s="154"/>
      <c r="O824" s="154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</row>
    <row r="825" spans="1:25" ht="15.75" customHeight="1">
      <c r="A825" s="154"/>
      <c r="B825" s="154"/>
      <c r="C825" s="154"/>
      <c r="D825" s="154"/>
      <c r="E825" s="154"/>
      <c r="F825" s="154"/>
      <c r="G825" s="154"/>
      <c r="H825" s="154"/>
      <c r="I825" s="154"/>
      <c r="J825" s="154"/>
      <c r="K825" s="154"/>
      <c r="L825" s="154"/>
      <c r="M825" s="154"/>
      <c r="N825" s="154"/>
      <c r="O825" s="154"/>
      <c r="P825" s="154"/>
      <c r="Q825" s="154"/>
      <c r="R825" s="154"/>
      <c r="S825" s="154"/>
      <c r="T825" s="154"/>
      <c r="U825" s="154"/>
      <c r="V825" s="154"/>
      <c r="W825" s="154"/>
      <c r="X825" s="154"/>
      <c r="Y825" s="154"/>
    </row>
    <row r="826" spans="1:25" ht="15.75" customHeight="1">
      <c r="A826" s="154"/>
      <c r="B826" s="154"/>
      <c r="C826" s="154"/>
      <c r="D826" s="154"/>
      <c r="E826" s="154"/>
      <c r="F826" s="154"/>
      <c r="G826" s="154"/>
      <c r="H826" s="154"/>
      <c r="I826" s="154"/>
      <c r="J826" s="154"/>
      <c r="K826" s="154"/>
      <c r="L826" s="154"/>
      <c r="M826" s="154"/>
      <c r="N826" s="154"/>
      <c r="O826" s="154"/>
      <c r="P826" s="154"/>
      <c r="Q826" s="154"/>
      <c r="R826" s="154"/>
      <c r="S826" s="154"/>
      <c r="T826" s="154"/>
      <c r="U826" s="154"/>
      <c r="V826" s="154"/>
      <c r="W826" s="154"/>
      <c r="X826" s="154"/>
      <c r="Y826" s="154"/>
    </row>
    <row r="827" spans="1:25" ht="15.75" customHeight="1">
      <c r="A827" s="154"/>
      <c r="B827" s="154"/>
      <c r="C827" s="154"/>
      <c r="D827" s="154"/>
      <c r="E827" s="154"/>
      <c r="F827" s="154"/>
      <c r="G827" s="154"/>
      <c r="H827" s="154"/>
      <c r="I827" s="154"/>
      <c r="J827" s="154"/>
      <c r="K827" s="154"/>
      <c r="L827" s="154"/>
      <c r="M827" s="154"/>
      <c r="N827" s="154"/>
      <c r="O827" s="154"/>
      <c r="P827" s="154"/>
      <c r="Q827" s="154"/>
      <c r="R827" s="154"/>
      <c r="S827" s="154"/>
      <c r="T827" s="154"/>
      <c r="U827" s="154"/>
      <c r="V827" s="154"/>
      <c r="W827" s="154"/>
      <c r="X827" s="154"/>
      <c r="Y827" s="154"/>
    </row>
    <row r="828" spans="1:25" ht="15.75" customHeight="1">
      <c r="A828" s="154"/>
      <c r="B828" s="154"/>
      <c r="C828" s="154"/>
      <c r="D828" s="154"/>
      <c r="E828" s="154"/>
      <c r="F828" s="154"/>
      <c r="G828" s="154"/>
      <c r="H828" s="154"/>
      <c r="I828" s="154"/>
      <c r="J828" s="154"/>
      <c r="K828" s="154"/>
      <c r="L828" s="154"/>
      <c r="M828" s="154"/>
      <c r="N828" s="154"/>
      <c r="O828" s="154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</row>
    <row r="829" spans="1:25" ht="15.75" customHeight="1">
      <c r="A829" s="154"/>
      <c r="B829" s="154"/>
      <c r="C829" s="154"/>
      <c r="D829" s="154"/>
      <c r="E829" s="154"/>
      <c r="F829" s="154"/>
      <c r="G829" s="154"/>
      <c r="H829" s="154"/>
      <c r="I829" s="154"/>
      <c r="J829" s="154"/>
      <c r="K829" s="154"/>
      <c r="L829" s="154"/>
      <c r="M829" s="154"/>
      <c r="N829" s="154"/>
      <c r="O829" s="154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</row>
    <row r="830" spans="1:25" ht="15.75" customHeight="1">
      <c r="A830" s="154"/>
      <c r="B830" s="154"/>
      <c r="C830" s="154"/>
      <c r="D830" s="154"/>
      <c r="E830" s="154"/>
      <c r="F830" s="154"/>
      <c r="G830" s="154"/>
      <c r="H830" s="154"/>
      <c r="I830" s="154"/>
      <c r="J830" s="154"/>
      <c r="K830" s="154"/>
      <c r="L830" s="154"/>
      <c r="M830" s="154"/>
      <c r="N830" s="154"/>
      <c r="O830" s="154"/>
      <c r="P830" s="154"/>
      <c r="Q830" s="154"/>
      <c r="R830" s="154"/>
      <c r="S830" s="154"/>
      <c r="T830" s="154"/>
      <c r="U830" s="154"/>
      <c r="V830" s="154"/>
      <c r="W830" s="154"/>
      <c r="X830" s="154"/>
      <c r="Y830" s="154"/>
    </row>
    <row r="831" spans="1:25" ht="15.75" customHeight="1">
      <c r="A831" s="154"/>
      <c r="B831" s="154"/>
      <c r="C831" s="154"/>
      <c r="D831" s="154"/>
      <c r="E831" s="154"/>
      <c r="F831" s="154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S831" s="154"/>
      <c r="T831" s="154"/>
      <c r="U831" s="154"/>
      <c r="V831" s="154"/>
      <c r="W831" s="154"/>
      <c r="X831" s="154"/>
      <c r="Y831" s="154"/>
    </row>
    <row r="832" spans="1:25" ht="15.75" customHeight="1">
      <c r="A832" s="154"/>
      <c r="B832" s="154"/>
      <c r="C832" s="154"/>
      <c r="D832" s="154"/>
      <c r="E832" s="154"/>
      <c r="F832" s="154"/>
      <c r="G832" s="154"/>
      <c r="H832" s="154"/>
      <c r="I832" s="154"/>
      <c r="J832" s="154"/>
      <c r="K832" s="154"/>
      <c r="L832" s="154"/>
      <c r="M832" s="154"/>
      <c r="N832" s="154"/>
      <c r="O832" s="154"/>
      <c r="P832" s="154"/>
      <c r="Q832" s="154"/>
      <c r="R832" s="154"/>
      <c r="S832" s="154"/>
      <c r="T832" s="154"/>
      <c r="U832" s="154"/>
      <c r="V832" s="154"/>
      <c r="W832" s="154"/>
      <c r="X832" s="154"/>
      <c r="Y832" s="154"/>
    </row>
    <row r="833" spans="1:25" ht="15.75" customHeight="1">
      <c r="A833" s="154"/>
      <c r="B833" s="154"/>
      <c r="C833" s="154"/>
      <c r="D833" s="154"/>
      <c r="E833" s="154"/>
      <c r="F833" s="154"/>
      <c r="G833" s="154"/>
      <c r="H833" s="154"/>
      <c r="I833" s="154"/>
      <c r="J833" s="154"/>
      <c r="K833" s="154"/>
      <c r="L833" s="154"/>
      <c r="M833" s="154"/>
      <c r="N833" s="154"/>
      <c r="O833" s="154"/>
      <c r="P833" s="154"/>
      <c r="Q833" s="154"/>
      <c r="R833" s="154"/>
      <c r="S833" s="154"/>
      <c r="T833" s="154"/>
      <c r="U833" s="154"/>
      <c r="V833" s="154"/>
      <c r="W833" s="154"/>
      <c r="X833" s="154"/>
      <c r="Y833" s="154"/>
    </row>
    <row r="834" spans="1:25" ht="15.75" customHeight="1">
      <c r="A834" s="154"/>
      <c r="B834" s="154"/>
      <c r="C834" s="154"/>
      <c r="D834" s="154"/>
      <c r="E834" s="154"/>
      <c r="F834" s="154"/>
      <c r="G834" s="154"/>
      <c r="H834" s="154"/>
      <c r="I834" s="154"/>
      <c r="J834" s="154"/>
      <c r="K834" s="154"/>
      <c r="L834" s="154"/>
      <c r="M834" s="154"/>
      <c r="N834" s="154"/>
      <c r="O834" s="154"/>
      <c r="P834" s="154"/>
      <c r="Q834" s="154"/>
      <c r="R834" s="154"/>
      <c r="S834" s="154"/>
      <c r="T834" s="154"/>
      <c r="U834" s="154"/>
      <c r="V834" s="154"/>
      <c r="W834" s="154"/>
      <c r="X834" s="154"/>
      <c r="Y834" s="154"/>
    </row>
    <row r="835" spans="1:25" ht="15.75" customHeight="1">
      <c r="A835" s="154"/>
      <c r="B835" s="154"/>
      <c r="C835" s="154"/>
      <c r="D835" s="154"/>
      <c r="E835" s="154"/>
      <c r="F835" s="154"/>
      <c r="G835" s="154"/>
      <c r="H835" s="154"/>
      <c r="I835" s="154"/>
      <c r="J835" s="154"/>
      <c r="K835" s="154"/>
      <c r="L835" s="154"/>
      <c r="M835" s="154"/>
      <c r="N835" s="154"/>
      <c r="O835" s="154"/>
      <c r="P835" s="154"/>
      <c r="Q835" s="154"/>
      <c r="R835" s="154"/>
      <c r="S835" s="154"/>
      <c r="T835" s="154"/>
      <c r="U835" s="154"/>
      <c r="V835" s="154"/>
      <c r="W835" s="154"/>
      <c r="X835" s="154"/>
      <c r="Y835" s="154"/>
    </row>
    <row r="836" spans="1:25" ht="15.75" customHeight="1">
      <c r="A836" s="154"/>
      <c r="B836" s="154"/>
      <c r="C836" s="154"/>
      <c r="D836" s="154"/>
      <c r="E836" s="154"/>
      <c r="F836" s="154"/>
      <c r="G836" s="154"/>
      <c r="H836" s="154"/>
      <c r="I836" s="154"/>
      <c r="J836" s="154"/>
      <c r="K836" s="154"/>
      <c r="L836" s="154"/>
      <c r="M836" s="154"/>
      <c r="N836" s="154"/>
      <c r="O836" s="154"/>
      <c r="P836" s="154"/>
      <c r="Q836" s="154"/>
      <c r="R836" s="154"/>
      <c r="S836" s="154"/>
      <c r="T836" s="154"/>
      <c r="U836" s="154"/>
      <c r="V836" s="154"/>
      <c r="W836" s="154"/>
      <c r="X836" s="154"/>
      <c r="Y836" s="154"/>
    </row>
    <row r="837" spans="1:25" ht="15.75" customHeight="1">
      <c r="A837" s="154"/>
      <c r="B837" s="154"/>
      <c r="C837" s="154"/>
      <c r="D837" s="154"/>
      <c r="E837" s="154"/>
      <c r="F837" s="154"/>
      <c r="G837" s="154"/>
      <c r="H837" s="154"/>
      <c r="I837" s="154"/>
      <c r="J837" s="154"/>
      <c r="K837" s="154"/>
      <c r="L837" s="154"/>
      <c r="M837" s="154"/>
      <c r="N837" s="154"/>
      <c r="O837" s="154"/>
      <c r="P837" s="154"/>
      <c r="Q837" s="154"/>
      <c r="R837" s="154"/>
      <c r="S837" s="154"/>
      <c r="T837" s="154"/>
      <c r="U837" s="154"/>
      <c r="V837" s="154"/>
      <c r="W837" s="154"/>
      <c r="X837" s="154"/>
      <c r="Y837" s="154"/>
    </row>
    <row r="838" spans="1:25" ht="15.75" customHeight="1">
      <c r="A838" s="154"/>
      <c r="B838" s="154"/>
      <c r="C838" s="154"/>
      <c r="D838" s="154"/>
      <c r="E838" s="154"/>
      <c r="F838" s="154"/>
      <c r="G838" s="154"/>
      <c r="H838" s="154"/>
      <c r="I838" s="154"/>
      <c r="J838" s="154"/>
      <c r="K838" s="154"/>
      <c r="L838" s="154"/>
      <c r="M838" s="154"/>
      <c r="N838" s="154"/>
      <c r="O838" s="154"/>
      <c r="P838" s="154"/>
      <c r="Q838" s="154"/>
      <c r="R838" s="154"/>
      <c r="S838" s="154"/>
      <c r="T838" s="154"/>
      <c r="U838" s="154"/>
      <c r="V838" s="154"/>
      <c r="W838" s="154"/>
      <c r="X838" s="154"/>
      <c r="Y838" s="154"/>
    </row>
    <row r="839" spans="1:25" ht="15.75" customHeight="1">
      <c r="A839" s="154"/>
      <c r="B839" s="154"/>
      <c r="C839" s="154"/>
      <c r="D839" s="154"/>
      <c r="E839" s="154"/>
      <c r="F839" s="154"/>
      <c r="G839" s="154"/>
      <c r="H839" s="154"/>
      <c r="I839" s="154"/>
      <c r="J839" s="154"/>
      <c r="K839" s="154"/>
      <c r="L839" s="154"/>
      <c r="M839" s="154"/>
      <c r="N839" s="154"/>
      <c r="O839" s="154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</row>
    <row r="840" spans="1:25" ht="15.75" customHeight="1">
      <c r="A840" s="154"/>
      <c r="B840" s="154"/>
      <c r="C840" s="154"/>
      <c r="D840" s="154"/>
      <c r="E840" s="154"/>
      <c r="F840" s="154"/>
      <c r="G840" s="154"/>
      <c r="H840" s="154"/>
      <c r="I840" s="154"/>
      <c r="J840" s="154"/>
      <c r="K840" s="154"/>
      <c r="L840" s="154"/>
      <c r="M840" s="154"/>
      <c r="N840" s="154"/>
      <c r="O840" s="154"/>
      <c r="P840" s="154"/>
      <c r="Q840" s="154"/>
      <c r="R840" s="154"/>
      <c r="S840" s="154"/>
      <c r="T840" s="154"/>
      <c r="U840" s="154"/>
      <c r="V840" s="154"/>
      <c r="W840" s="154"/>
      <c r="X840" s="154"/>
      <c r="Y840" s="154"/>
    </row>
    <row r="841" spans="1:25" ht="15.75" customHeight="1">
      <c r="A841" s="154"/>
      <c r="B841" s="154"/>
      <c r="C841" s="154"/>
      <c r="D841" s="154"/>
      <c r="E841" s="154"/>
      <c r="F841" s="154"/>
      <c r="G841" s="154"/>
      <c r="H841" s="154"/>
      <c r="I841" s="154"/>
      <c r="J841" s="154"/>
      <c r="K841" s="154"/>
      <c r="L841" s="154"/>
      <c r="M841" s="154"/>
      <c r="N841" s="154"/>
      <c r="O841" s="154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</row>
    <row r="842" spans="1:25" ht="15.75" customHeight="1">
      <c r="A842" s="154"/>
      <c r="B842" s="154"/>
      <c r="C842" s="154"/>
      <c r="D842" s="154"/>
      <c r="E842" s="154"/>
      <c r="F842" s="154"/>
      <c r="G842" s="154"/>
      <c r="H842" s="154"/>
      <c r="I842" s="154"/>
      <c r="J842" s="154"/>
      <c r="K842" s="154"/>
      <c r="L842" s="154"/>
      <c r="M842" s="154"/>
      <c r="N842" s="154"/>
      <c r="O842" s="154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</row>
    <row r="843" spans="1:25" ht="15.75" customHeight="1">
      <c r="A843" s="154"/>
      <c r="B843" s="154"/>
      <c r="C843" s="154"/>
      <c r="D843" s="154"/>
      <c r="E843" s="154"/>
      <c r="F843" s="154"/>
      <c r="G843" s="154"/>
      <c r="H843" s="154"/>
      <c r="I843" s="154"/>
      <c r="J843" s="154"/>
      <c r="K843" s="154"/>
      <c r="L843" s="154"/>
      <c r="M843" s="154"/>
      <c r="N843" s="154"/>
      <c r="O843" s="154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</row>
    <row r="844" spans="1:25" ht="15.75" customHeight="1">
      <c r="A844" s="154"/>
      <c r="B844" s="154"/>
      <c r="C844" s="154"/>
      <c r="D844" s="154"/>
      <c r="E844" s="154"/>
      <c r="F844" s="154"/>
      <c r="G844" s="154"/>
      <c r="H844" s="154"/>
      <c r="I844" s="154"/>
      <c r="J844" s="154"/>
      <c r="K844" s="154"/>
      <c r="L844" s="154"/>
      <c r="M844" s="154"/>
      <c r="N844" s="154"/>
      <c r="O844" s="154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</row>
    <row r="845" spans="1:25" ht="15.75" customHeight="1">
      <c r="A845" s="154"/>
      <c r="B845" s="154"/>
      <c r="C845" s="154"/>
      <c r="D845" s="154"/>
      <c r="E845" s="154"/>
      <c r="F845" s="154"/>
      <c r="G845" s="154"/>
      <c r="H845" s="154"/>
      <c r="I845" s="154"/>
      <c r="J845" s="154"/>
      <c r="K845" s="154"/>
      <c r="L845" s="154"/>
      <c r="M845" s="154"/>
      <c r="N845" s="154"/>
      <c r="O845" s="154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</row>
    <row r="846" spans="1:25" ht="15.75" customHeight="1">
      <c r="A846" s="154"/>
      <c r="B846" s="154"/>
      <c r="C846" s="154"/>
      <c r="D846" s="154"/>
      <c r="E846" s="154"/>
      <c r="F846" s="154"/>
      <c r="G846" s="154"/>
      <c r="H846" s="154"/>
      <c r="I846" s="154"/>
      <c r="J846" s="154"/>
      <c r="K846" s="154"/>
      <c r="L846" s="154"/>
      <c r="M846" s="154"/>
      <c r="N846" s="154"/>
      <c r="O846" s="154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</row>
    <row r="847" spans="1:25" ht="15.75" customHeight="1">
      <c r="A847" s="154"/>
      <c r="B847" s="154"/>
      <c r="C847" s="154"/>
      <c r="D847" s="154"/>
      <c r="E847" s="154"/>
      <c r="F847" s="154"/>
      <c r="G847" s="154"/>
      <c r="H847" s="154"/>
      <c r="I847" s="154"/>
      <c r="J847" s="154"/>
      <c r="K847" s="154"/>
      <c r="L847" s="154"/>
      <c r="M847" s="154"/>
      <c r="N847" s="154"/>
      <c r="O847" s="154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</row>
    <row r="848" spans="1:25" ht="15.75" customHeight="1">
      <c r="A848" s="154"/>
      <c r="B848" s="154"/>
      <c r="C848" s="154"/>
      <c r="D848" s="154"/>
      <c r="E848" s="154"/>
      <c r="F848" s="154"/>
      <c r="G848" s="154"/>
      <c r="H848" s="154"/>
      <c r="I848" s="154"/>
      <c r="J848" s="154"/>
      <c r="K848" s="154"/>
      <c r="L848" s="154"/>
      <c r="M848" s="154"/>
      <c r="N848" s="154"/>
      <c r="O848" s="154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</row>
    <row r="849" spans="1:25" ht="15.75" customHeight="1">
      <c r="A849" s="154"/>
      <c r="B849" s="154"/>
      <c r="C849" s="154"/>
      <c r="D849" s="154"/>
      <c r="E849" s="154"/>
      <c r="F849" s="154"/>
      <c r="G849" s="154"/>
      <c r="H849" s="154"/>
      <c r="I849" s="154"/>
      <c r="J849" s="154"/>
      <c r="K849" s="154"/>
      <c r="L849" s="154"/>
      <c r="M849" s="154"/>
      <c r="N849" s="154"/>
      <c r="O849" s="154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</row>
    <row r="850" spans="1:25" ht="15.75" customHeight="1">
      <c r="A850" s="154"/>
      <c r="B850" s="154"/>
      <c r="C850" s="154"/>
      <c r="D850" s="154"/>
      <c r="E850" s="154"/>
      <c r="F850" s="154"/>
      <c r="G850" s="154"/>
      <c r="H850" s="154"/>
      <c r="I850" s="154"/>
      <c r="J850" s="154"/>
      <c r="K850" s="154"/>
      <c r="L850" s="154"/>
      <c r="M850" s="154"/>
      <c r="N850" s="154"/>
      <c r="O850" s="154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</row>
    <row r="851" spans="1:25" ht="15.75" customHeight="1">
      <c r="A851" s="154"/>
      <c r="B851" s="154"/>
      <c r="C851" s="154"/>
      <c r="D851" s="154"/>
      <c r="E851" s="154"/>
      <c r="F851" s="154"/>
      <c r="G851" s="154"/>
      <c r="H851" s="154"/>
      <c r="I851" s="154"/>
      <c r="J851" s="154"/>
      <c r="K851" s="154"/>
      <c r="L851" s="154"/>
      <c r="M851" s="154"/>
      <c r="N851" s="154"/>
      <c r="O851" s="154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</row>
    <row r="852" spans="1:25" ht="15.75" customHeight="1">
      <c r="A852" s="154"/>
      <c r="B852" s="154"/>
      <c r="C852" s="154"/>
      <c r="D852" s="154"/>
      <c r="E852" s="154"/>
      <c r="F852" s="154"/>
      <c r="G852" s="154"/>
      <c r="H852" s="154"/>
      <c r="I852" s="154"/>
      <c r="J852" s="154"/>
      <c r="K852" s="154"/>
      <c r="L852" s="154"/>
      <c r="M852" s="154"/>
      <c r="N852" s="154"/>
      <c r="O852" s="154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</row>
    <row r="853" spans="1:25" ht="15.75" customHeight="1">
      <c r="A853" s="154"/>
      <c r="B853" s="154"/>
      <c r="C853" s="154"/>
      <c r="D853" s="154"/>
      <c r="E853" s="154"/>
      <c r="F853" s="154"/>
      <c r="G853" s="154"/>
      <c r="H853" s="154"/>
      <c r="I853" s="154"/>
      <c r="J853" s="154"/>
      <c r="K853" s="154"/>
      <c r="L853" s="154"/>
      <c r="M853" s="154"/>
      <c r="N853" s="154"/>
      <c r="O853" s="154"/>
      <c r="P853" s="154"/>
      <c r="Q853" s="154"/>
      <c r="R853" s="154"/>
      <c r="S853" s="154"/>
      <c r="T853" s="154"/>
      <c r="U853" s="154"/>
      <c r="V853" s="154"/>
      <c r="W853" s="154"/>
      <c r="X853" s="154"/>
      <c r="Y853" s="154"/>
    </row>
    <row r="854" spans="1:25" ht="15.75" customHeight="1">
      <c r="A854" s="154"/>
      <c r="B854" s="154"/>
      <c r="C854" s="154"/>
      <c r="D854" s="154"/>
      <c r="E854" s="154"/>
      <c r="F854" s="154"/>
      <c r="G854" s="154"/>
      <c r="H854" s="154"/>
      <c r="I854" s="154"/>
      <c r="J854" s="154"/>
      <c r="K854" s="154"/>
      <c r="L854" s="154"/>
      <c r="M854" s="154"/>
      <c r="N854" s="154"/>
      <c r="O854" s="154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</row>
    <row r="855" spans="1:25" ht="15.75" customHeight="1">
      <c r="A855" s="154"/>
      <c r="B855" s="154"/>
      <c r="C855" s="154"/>
      <c r="D855" s="154"/>
      <c r="E855" s="154"/>
      <c r="F855" s="154"/>
      <c r="G855" s="154"/>
      <c r="H855" s="154"/>
      <c r="I855" s="154"/>
      <c r="J855" s="154"/>
      <c r="K855" s="154"/>
      <c r="L855" s="154"/>
      <c r="M855" s="154"/>
      <c r="N855" s="154"/>
      <c r="O855" s="154"/>
      <c r="P855" s="154"/>
      <c r="Q855" s="154"/>
      <c r="R855" s="154"/>
      <c r="S855" s="154"/>
      <c r="T855" s="154"/>
      <c r="U855" s="154"/>
      <c r="V855" s="154"/>
      <c r="W855" s="154"/>
      <c r="X855" s="154"/>
      <c r="Y855" s="154"/>
    </row>
    <row r="856" spans="1:25" ht="15.75" customHeight="1">
      <c r="A856" s="154"/>
      <c r="B856" s="154"/>
      <c r="C856" s="154"/>
      <c r="D856" s="154"/>
      <c r="E856" s="154"/>
      <c r="F856" s="154"/>
      <c r="G856" s="154"/>
      <c r="H856" s="154"/>
      <c r="I856" s="154"/>
      <c r="J856" s="154"/>
      <c r="K856" s="154"/>
      <c r="L856" s="154"/>
      <c r="M856" s="154"/>
      <c r="N856" s="154"/>
      <c r="O856" s="154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</row>
    <row r="857" spans="1:25" ht="15.75" customHeight="1">
      <c r="A857" s="154"/>
      <c r="B857" s="154"/>
      <c r="C857" s="154"/>
      <c r="D857" s="154"/>
      <c r="E857" s="154"/>
      <c r="F857" s="154"/>
      <c r="G857" s="154"/>
      <c r="H857" s="154"/>
      <c r="I857" s="154"/>
      <c r="J857" s="154"/>
      <c r="K857" s="154"/>
      <c r="L857" s="154"/>
      <c r="M857" s="154"/>
      <c r="N857" s="154"/>
      <c r="O857" s="154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</row>
    <row r="858" spans="1:25" ht="15.75" customHeight="1">
      <c r="A858" s="154"/>
      <c r="B858" s="154"/>
      <c r="C858" s="154"/>
      <c r="D858" s="154"/>
      <c r="E858" s="154"/>
      <c r="F858" s="154"/>
      <c r="G858" s="154"/>
      <c r="H858" s="154"/>
      <c r="I858" s="154"/>
      <c r="J858" s="154"/>
      <c r="K858" s="154"/>
      <c r="L858" s="154"/>
      <c r="M858" s="154"/>
      <c r="N858" s="154"/>
      <c r="O858" s="154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</row>
    <row r="859" spans="1:25" ht="15.75" customHeight="1">
      <c r="A859" s="154"/>
      <c r="B859" s="154"/>
      <c r="C859" s="154"/>
      <c r="D859" s="154"/>
      <c r="E859" s="154"/>
      <c r="F859" s="154"/>
      <c r="G859" s="154"/>
      <c r="H859" s="154"/>
      <c r="I859" s="154"/>
      <c r="J859" s="154"/>
      <c r="K859" s="154"/>
      <c r="L859" s="154"/>
      <c r="M859" s="154"/>
      <c r="N859" s="154"/>
      <c r="O859" s="154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</row>
    <row r="860" spans="1:25" ht="15.75" customHeight="1">
      <c r="A860" s="154"/>
      <c r="B860" s="154"/>
      <c r="C860" s="154"/>
      <c r="D860" s="154"/>
      <c r="E860" s="154"/>
      <c r="F860" s="154"/>
      <c r="G860" s="154"/>
      <c r="H860" s="154"/>
      <c r="I860" s="154"/>
      <c r="J860" s="154"/>
      <c r="K860" s="154"/>
      <c r="L860" s="154"/>
      <c r="M860" s="154"/>
      <c r="N860" s="154"/>
      <c r="O860" s="154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</row>
    <row r="861" spans="1:25" ht="15.75" customHeight="1">
      <c r="A861" s="154"/>
      <c r="B861" s="154"/>
      <c r="C861" s="154"/>
      <c r="D861" s="154"/>
      <c r="E861" s="154"/>
      <c r="F861" s="154"/>
      <c r="G861" s="154"/>
      <c r="H861" s="154"/>
      <c r="I861" s="154"/>
      <c r="J861" s="154"/>
      <c r="K861" s="154"/>
      <c r="L861" s="154"/>
      <c r="M861" s="154"/>
      <c r="N861" s="154"/>
      <c r="O861" s="154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</row>
    <row r="862" spans="1:25" ht="15.75" customHeight="1">
      <c r="A862" s="154"/>
      <c r="B862" s="154"/>
      <c r="C862" s="154"/>
      <c r="D862" s="154"/>
      <c r="E862" s="154"/>
      <c r="F862" s="154"/>
      <c r="G862" s="154"/>
      <c r="H862" s="154"/>
      <c r="I862" s="154"/>
      <c r="J862" s="154"/>
      <c r="K862" s="154"/>
      <c r="L862" s="154"/>
      <c r="M862" s="154"/>
      <c r="N862" s="154"/>
      <c r="O862" s="154"/>
      <c r="P862" s="154"/>
      <c r="Q862" s="154"/>
      <c r="R862" s="154"/>
      <c r="S862" s="154"/>
      <c r="T862" s="154"/>
      <c r="U862" s="154"/>
      <c r="V862" s="154"/>
      <c r="W862" s="154"/>
      <c r="X862" s="154"/>
      <c r="Y862" s="154"/>
    </row>
    <row r="863" spans="1:25" ht="15.75" customHeight="1">
      <c r="A863" s="154"/>
      <c r="B863" s="154"/>
      <c r="C863" s="154"/>
      <c r="D863" s="154"/>
      <c r="E863" s="154"/>
      <c r="F863" s="154"/>
      <c r="G863" s="154"/>
      <c r="H863" s="154"/>
      <c r="I863" s="154"/>
      <c r="J863" s="154"/>
      <c r="K863" s="154"/>
      <c r="L863" s="154"/>
      <c r="M863" s="154"/>
      <c r="N863" s="154"/>
      <c r="O863" s="154"/>
      <c r="P863" s="154"/>
      <c r="Q863" s="154"/>
      <c r="R863" s="154"/>
      <c r="S863" s="154"/>
      <c r="T863" s="154"/>
      <c r="U863" s="154"/>
      <c r="V863" s="154"/>
      <c r="W863" s="154"/>
      <c r="X863" s="154"/>
      <c r="Y863" s="154"/>
    </row>
    <row r="864" spans="1:25" ht="15.75" customHeight="1">
      <c r="A864" s="154"/>
      <c r="B864" s="154"/>
      <c r="C864" s="154"/>
      <c r="D864" s="154"/>
      <c r="E864" s="154"/>
      <c r="F864" s="154"/>
      <c r="G864" s="154"/>
      <c r="H864" s="154"/>
      <c r="I864" s="154"/>
      <c r="J864" s="154"/>
      <c r="K864" s="154"/>
      <c r="L864" s="154"/>
      <c r="M864" s="154"/>
      <c r="N864" s="154"/>
      <c r="O864" s="154"/>
      <c r="P864" s="154"/>
      <c r="Q864" s="154"/>
      <c r="R864" s="154"/>
      <c r="S864" s="154"/>
      <c r="T864" s="154"/>
      <c r="U864" s="154"/>
      <c r="V864" s="154"/>
      <c r="W864" s="154"/>
      <c r="X864" s="154"/>
      <c r="Y864" s="154"/>
    </row>
    <row r="865" spans="1:25" ht="15.75" customHeight="1">
      <c r="A865" s="154"/>
      <c r="B865" s="154"/>
      <c r="C865" s="154"/>
      <c r="D865" s="154"/>
      <c r="E865" s="154"/>
      <c r="F865" s="154"/>
      <c r="G865" s="154"/>
      <c r="H865" s="154"/>
      <c r="I865" s="154"/>
      <c r="J865" s="154"/>
      <c r="K865" s="154"/>
      <c r="L865" s="154"/>
      <c r="M865" s="154"/>
      <c r="N865" s="154"/>
      <c r="O865" s="154"/>
      <c r="P865" s="154"/>
      <c r="Q865" s="154"/>
      <c r="R865" s="154"/>
      <c r="S865" s="154"/>
      <c r="T865" s="154"/>
      <c r="U865" s="154"/>
      <c r="V865" s="154"/>
      <c r="W865" s="154"/>
      <c r="X865" s="154"/>
      <c r="Y865" s="154"/>
    </row>
    <row r="866" spans="1:25" ht="15.75" customHeight="1">
      <c r="A866" s="154"/>
      <c r="B866" s="154"/>
      <c r="C866" s="154"/>
      <c r="D866" s="154"/>
      <c r="E866" s="154"/>
      <c r="F866" s="154"/>
      <c r="G866" s="154"/>
      <c r="H866" s="154"/>
      <c r="I866" s="154"/>
      <c r="J866" s="154"/>
      <c r="K866" s="154"/>
      <c r="L866" s="154"/>
      <c r="M866" s="154"/>
      <c r="N866" s="154"/>
      <c r="O866" s="154"/>
      <c r="P866" s="154"/>
      <c r="Q866" s="154"/>
      <c r="R866" s="154"/>
      <c r="S866" s="154"/>
      <c r="T866" s="154"/>
      <c r="U866" s="154"/>
      <c r="V866" s="154"/>
      <c r="W866" s="154"/>
      <c r="X866" s="154"/>
      <c r="Y866" s="154"/>
    </row>
    <row r="867" spans="1:25" ht="15.75" customHeight="1">
      <c r="A867" s="154"/>
      <c r="B867" s="154"/>
      <c r="C867" s="154"/>
      <c r="D867" s="154"/>
      <c r="E867" s="154"/>
      <c r="F867" s="154"/>
      <c r="G867" s="154"/>
      <c r="H867" s="154"/>
      <c r="I867" s="154"/>
      <c r="J867" s="154"/>
      <c r="K867" s="154"/>
      <c r="L867" s="154"/>
      <c r="M867" s="154"/>
      <c r="N867" s="154"/>
      <c r="O867" s="154"/>
      <c r="P867" s="154"/>
      <c r="Q867" s="154"/>
      <c r="R867" s="154"/>
      <c r="S867" s="154"/>
      <c r="T867" s="154"/>
      <c r="U867" s="154"/>
      <c r="V867" s="154"/>
      <c r="W867" s="154"/>
      <c r="X867" s="154"/>
      <c r="Y867" s="154"/>
    </row>
    <row r="868" spans="1:25" ht="15.75" customHeight="1">
      <c r="A868" s="154"/>
      <c r="B868" s="154"/>
      <c r="C868" s="154"/>
      <c r="D868" s="154"/>
      <c r="E868" s="154"/>
      <c r="F868" s="154"/>
      <c r="G868" s="154"/>
      <c r="H868" s="154"/>
      <c r="I868" s="154"/>
      <c r="J868" s="154"/>
      <c r="K868" s="154"/>
      <c r="L868" s="154"/>
      <c r="M868" s="154"/>
      <c r="N868" s="154"/>
      <c r="O868" s="154"/>
      <c r="P868" s="154"/>
      <c r="Q868" s="154"/>
      <c r="R868" s="154"/>
      <c r="S868" s="154"/>
      <c r="T868" s="154"/>
      <c r="U868" s="154"/>
      <c r="V868" s="154"/>
      <c r="W868" s="154"/>
      <c r="X868" s="154"/>
      <c r="Y868" s="154"/>
    </row>
    <row r="869" spans="1:25" ht="15.75" customHeight="1">
      <c r="A869" s="154"/>
      <c r="B869" s="154"/>
      <c r="C869" s="154"/>
      <c r="D869" s="154"/>
      <c r="E869" s="154"/>
      <c r="F869" s="154"/>
      <c r="G869" s="154"/>
      <c r="H869" s="154"/>
      <c r="I869" s="154"/>
      <c r="J869" s="154"/>
      <c r="K869" s="154"/>
      <c r="L869" s="154"/>
      <c r="M869" s="154"/>
      <c r="N869" s="154"/>
      <c r="O869" s="154"/>
      <c r="P869" s="154"/>
      <c r="Q869" s="154"/>
      <c r="R869" s="154"/>
      <c r="S869" s="154"/>
      <c r="T869" s="154"/>
      <c r="U869" s="154"/>
      <c r="V869" s="154"/>
      <c r="W869" s="154"/>
      <c r="X869" s="154"/>
      <c r="Y869" s="154"/>
    </row>
    <row r="870" spans="1:25" ht="15.75" customHeight="1">
      <c r="A870" s="154"/>
      <c r="B870" s="154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  <c r="P870" s="154"/>
      <c r="Q870" s="154"/>
      <c r="R870" s="154"/>
      <c r="S870" s="154"/>
      <c r="T870" s="154"/>
      <c r="U870" s="154"/>
      <c r="V870" s="154"/>
      <c r="W870" s="154"/>
      <c r="X870" s="154"/>
      <c r="Y870" s="154"/>
    </row>
    <row r="871" spans="1:25" ht="15.75" customHeight="1">
      <c r="A871" s="154"/>
      <c r="B871" s="154"/>
      <c r="C871" s="154"/>
      <c r="D871" s="154"/>
      <c r="E871" s="154"/>
      <c r="F871" s="154"/>
      <c r="G871" s="154"/>
      <c r="H871" s="154"/>
      <c r="I871" s="154"/>
      <c r="J871" s="154"/>
      <c r="K871" s="154"/>
      <c r="L871" s="154"/>
      <c r="M871" s="154"/>
      <c r="N871" s="154"/>
      <c r="O871" s="154"/>
      <c r="P871" s="154"/>
      <c r="Q871" s="154"/>
      <c r="R871" s="154"/>
      <c r="S871" s="154"/>
      <c r="T871" s="154"/>
      <c r="U871" s="154"/>
      <c r="V871" s="154"/>
      <c r="W871" s="154"/>
      <c r="X871" s="154"/>
      <c r="Y871" s="154"/>
    </row>
    <row r="872" spans="1:25" ht="15.75" customHeight="1">
      <c r="A872" s="154"/>
      <c r="B872" s="154"/>
      <c r="C872" s="154"/>
      <c r="D872" s="154"/>
      <c r="E872" s="154"/>
      <c r="F872" s="154"/>
      <c r="G872" s="154"/>
      <c r="H872" s="154"/>
      <c r="I872" s="154"/>
      <c r="J872" s="154"/>
      <c r="K872" s="154"/>
      <c r="L872" s="154"/>
      <c r="M872" s="154"/>
      <c r="N872" s="154"/>
      <c r="O872" s="154"/>
      <c r="P872" s="154"/>
      <c r="Q872" s="154"/>
      <c r="R872" s="154"/>
      <c r="S872" s="154"/>
      <c r="T872" s="154"/>
      <c r="U872" s="154"/>
      <c r="V872" s="154"/>
      <c r="W872" s="154"/>
      <c r="X872" s="154"/>
      <c r="Y872" s="154"/>
    </row>
    <row r="873" spans="1:25" ht="15.75" customHeight="1">
      <c r="A873" s="154"/>
      <c r="B873" s="154"/>
      <c r="C873" s="154"/>
      <c r="D873" s="154"/>
      <c r="E873" s="154"/>
      <c r="F873" s="154"/>
      <c r="G873" s="154"/>
      <c r="H873" s="154"/>
      <c r="I873" s="154"/>
      <c r="J873" s="154"/>
      <c r="K873" s="154"/>
      <c r="L873" s="154"/>
      <c r="M873" s="154"/>
      <c r="N873" s="154"/>
      <c r="O873" s="154"/>
      <c r="P873" s="154"/>
      <c r="Q873" s="154"/>
      <c r="R873" s="154"/>
      <c r="S873" s="154"/>
      <c r="T873" s="154"/>
      <c r="U873" s="154"/>
      <c r="V873" s="154"/>
      <c r="W873" s="154"/>
      <c r="X873" s="154"/>
      <c r="Y873" s="154"/>
    </row>
    <row r="874" spans="1:25" ht="15.75" customHeight="1">
      <c r="A874" s="154"/>
      <c r="B874" s="154"/>
      <c r="C874" s="154"/>
      <c r="D874" s="154"/>
      <c r="E874" s="154"/>
      <c r="F874" s="154"/>
      <c r="G874" s="154"/>
      <c r="H874" s="154"/>
      <c r="I874" s="154"/>
      <c r="J874" s="154"/>
      <c r="K874" s="154"/>
      <c r="L874" s="154"/>
      <c r="M874" s="154"/>
      <c r="N874" s="154"/>
      <c r="O874" s="154"/>
      <c r="P874" s="154"/>
      <c r="Q874" s="154"/>
      <c r="R874" s="154"/>
      <c r="S874" s="154"/>
      <c r="T874" s="154"/>
      <c r="U874" s="154"/>
      <c r="V874" s="154"/>
      <c r="W874" s="154"/>
      <c r="X874" s="154"/>
      <c r="Y874" s="154"/>
    </row>
    <row r="875" spans="1:25" ht="15.75" customHeight="1">
      <c r="A875" s="154"/>
      <c r="B875" s="154"/>
      <c r="C875" s="154"/>
      <c r="D875" s="154"/>
      <c r="E875" s="154"/>
      <c r="F875" s="154"/>
      <c r="G875" s="154"/>
      <c r="H875" s="154"/>
      <c r="I875" s="154"/>
      <c r="J875" s="154"/>
      <c r="K875" s="154"/>
      <c r="L875" s="154"/>
      <c r="M875" s="154"/>
      <c r="N875" s="154"/>
      <c r="O875" s="154"/>
      <c r="P875" s="154"/>
      <c r="Q875" s="154"/>
      <c r="R875" s="154"/>
      <c r="S875" s="154"/>
      <c r="T875" s="154"/>
      <c r="U875" s="154"/>
      <c r="V875" s="154"/>
      <c r="W875" s="154"/>
      <c r="X875" s="154"/>
      <c r="Y875" s="154"/>
    </row>
    <row r="876" spans="1:25" ht="15.75" customHeight="1">
      <c r="A876" s="154"/>
      <c r="B876" s="154"/>
      <c r="C876" s="154"/>
      <c r="D876" s="154"/>
      <c r="E876" s="154"/>
      <c r="F876" s="154"/>
      <c r="G876" s="154"/>
      <c r="H876" s="154"/>
      <c r="I876" s="154"/>
      <c r="J876" s="154"/>
      <c r="K876" s="154"/>
      <c r="L876" s="154"/>
      <c r="M876" s="154"/>
      <c r="N876" s="154"/>
      <c r="O876" s="154"/>
      <c r="P876" s="154"/>
      <c r="Q876" s="154"/>
      <c r="R876" s="154"/>
      <c r="S876" s="154"/>
      <c r="T876" s="154"/>
      <c r="U876" s="154"/>
      <c r="V876" s="154"/>
      <c r="W876" s="154"/>
      <c r="X876" s="154"/>
      <c r="Y876" s="154"/>
    </row>
    <row r="877" spans="1:25" ht="15.75" customHeight="1">
      <c r="A877" s="154"/>
      <c r="B877" s="154"/>
      <c r="C877" s="154"/>
      <c r="D877" s="154"/>
      <c r="E877" s="154"/>
      <c r="F877" s="154"/>
      <c r="G877" s="154"/>
      <c r="H877" s="154"/>
      <c r="I877" s="154"/>
      <c r="J877" s="154"/>
      <c r="K877" s="154"/>
      <c r="L877" s="154"/>
      <c r="M877" s="154"/>
      <c r="N877" s="154"/>
      <c r="O877" s="154"/>
      <c r="P877" s="154"/>
      <c r="Q877" s="154"/>
      <c r="R877" s="154"/>
      <c r="S877" s="154"/>
      <c r="T877" s="154"/>
      <c r="U877" s="154"/>
      <c r="V877" s="154"/>
      <c r="W877" s="154"/>
      <c r="X877" s="154"/>
      <c r="Y877" s="154"/>
    </row>
    <row r="878" spans="1:25" ht="15.75" customHeight="1">
      <c r="A878" s="154"/>
      <c r="B878" s="154"/>
      <c r="C878" s="154"/>
      <c r="D878" s="154"/>
      <c r="E878" s="154"/>
      <c r="F878" s="154"/>
      <c r="G878" s="154"/>
      <c r="H878" s="154"/>
      <c r="I878" s="154"/>
      <c r="J878" s="154"/>
      <c r="K878" s="154"/>
      <c r="L878" s="154"/>
      <c r="M878" s="154"/>
      <c r="N878" s="154"/>
      <c r="O878" s="154"/>
      <c r="P878" s="154"/>
      <c r="Q878" s="154"/>
      <c r="R878" s="154"/>
      <c r="S878" s="154"/>
      <c r="T878" s="154"/>
      <c r="U878" s="154"/>
      <c r="V878" s="154"/>
      <c r="W878" s="154"/>
      <c r="X878" s="154"/>
      <c r="Y878" s="154"/>
    </row>
    <row r="879" spans="1:25" ht="15.75" customHeight="1">
      <c r="A879" s="154"/>
      <c r="B879" s="154"/>
      <c r="C879" s="154"/>
      <c r="D879" s="154"/>
      <c r="E879" s="154"/>
      <c r="F879" s="154"/>
      <c r="G879" s="154"/>
      <c r="H879" s="154"/>
      <c r="I879" s="154"/>
      <c r="J879" s="154"/>
      <c r="K879" s="154"/>
      <c r="L879" s="154"/>
      <c r="M879" s="154"/>
      <c r="N879" s="154"/>
      <c r="O879" s="154"/>
      <c r="P879" s="154"/>
      <c r="Q879" s="154"/>
      <c r="R879" s="154"/>
      <c r="S879" s="154"/>
      <c r="T879" s="154"/>
      <c r="U879" s="154"/>
      <c r="V879" s="154"/>
      <c r="W879" s="154"/>
      <c r="X879" s="154"/>
      <c r="Y879" s="154"/>
    </row>
    <row r="880" spans="1:25" ht="15.75" customHeight="1">
      <c r="A880" s="154"/>
      <c r="B880" s="154"/>
      <c r="C880" s="154"/>
      <c r="D880" s="154"/>
      <c r="E880" s="154"/>
      <c r="F880" s="154"/>
      <c r="G880" s="154"/>
      <c r="H880" s="154"/>
      <c r="I880" s="154"/>
      <c r="J880" s="154"/>
      <c r="K880" s="154"/>
      <c r="L880" s="154"/>
      <c r="M880" s="154"/>
      <c r="N880" s="154"/>
      <c r="O880" s="154"/>
      <c r="P880" s="154"/>
      <c r="Q880" s="154"/>
      <c r="R880" s="154"/>
      <c r="S880" s="154"/>
      <c r="T880" s="154"/>
      <c r="U880" s="154"/>
      <c r="V880" s="154"/>
      <c r="W880" s="154"/>
      <c r="X880" s="154"/>
      <c r="Y880" s="154"/>
    </row>
    <row r="881" spans="1:25" ht="15.75" customHeight="1">
      <c r="A881" s="154"/>
      <c r="B881" s="154"/>
      <c r="C881" s="154"/>
      <c r="D881" s="154"/>
      <c r="E881" s="154"/>
      <c r="F881" s="154"/>
      <c r="G881" s="154"/>
      <c r="H881" s="154"/>
      <c r="I881" s="154"/>
      <c r="J881" s="154"/>
      <c r="K881" s="154"/>
      <c r="L881" s="154"/>
      <c r="M881" s="154"/>
      <c r="N881" s="154"/>
      <c r="O881" s="154"/>
      <c r="P881" s="154"/>
      <c r="Q881" s="154"/>
      <c r="R881" s="154"/>
      <c r="S881" s="154"/>
      <c r="T881" s="154"/>
      <c r="U881" s="154"/>
      <c r="V881" s="154"/>
      <c r="W881" s="154"/>
      <c r="X881" s="154"/>
      <c r="Y881" s="154"/>
    </row>
    <row r="882" spans="1:25" ht="15.75" customHeight="1">
      <c r="A882" s="154"/>
      <c r="B882" s="154"/>
      <c r="C882" s="154"/>
      <c r="D882" s="154"/>
      <c r="E882" s="154"/>
      <c r="F882" s="154"/>
      <c r="G882" s="154"/>
      <c r="H882" s="154"/>
      <c r="I882" s="154"/>
      <c r="J882" s="154"/>
      <c r="K882" s="154"/>
      <c r="L882" s="154"/>
      <c r="M882" s="154"/>
      <c r="N882" s="154"/>
      <c r="O882" s="154"/>
      <c r="P882" s="154"/>
      <c r="Q882" s="154"/>
      <c r="R882" s="154"/>
      <c r="S882" s="154"/>
      <c r="T882" s="154"/>
      <c r="U882" s="154"/>
      <c r="V882" s="154"/>
      <c r="W882" s="154"/>
      <c r="X882" s="154"/>
      <c r="Y882" s="154"/>
    </row>
    <row r="883" spans="1:25" ht="15.75" customHeight="1">
      <c r="A883" s="154"/>
      <c r="B883" s="154"/>
      <c r="C883" s="154"/>
      <c r="D883" s="154"/>
      <c r="E883" s="154"/>
      <c r="F883" s="154"/>
      <c r="G883" s="154"/>
      <c r="H883" s="154"/>
      <c r="I883" s="154"/>
      <c r="J883" s="154"/>
      <c r="K883" s="154"/>
      <c r="L883" s="154"/>
      <c r="M883" s="154"/>
      <c r="N883" s="154"/>
      <c r="O883" s="154"/>
      <c r="P883" s="154"/>
      <c r="Q883" s="154"/>
      <c r="R883" s="154"/>
      <c r="S883" s="154"/>
      <c r="T883" s="154"/>
      <c r="U883" s="154"/>
      <c r="V883" s="154"/>
      <c r="W883" s="154"/>
      <c r="X883" s="154"/>
      <c r="Y883" s="154"/>
    </row>
    <row r="884" spans="1:25" ht="15.75" customHeight="1">
      <c r="A884" s="154"/>
      <c r="B884" s="154"/>
      <c r="C884" s="154"/>
      <c r="D884" s="154"/>
      <c r="E884" s="154"/>
      <c r="F884" s="154"/>
      <c r="G884" s="154"/>
      <c r="H884" s="154"/>
      <c r="I884" s="154"/>
      <c r="J884" s="154"/>
      <c r="K884" s="154"/>
      <c r="L884" s="154"/>
      <c r="M884" s="154"/>
      <c r="N884" s="154"/>
      <c r="O884" s="154"/>
      <c r="P884" s="154"/>
      <c r="Q884" s="154"/>
      <c r="R884" s="154"/>
      <c r="S884" s="154"/>
      <c r="T884" s="154"/>
      <c r="U884" s="154"/>
      <c r="V884" s="154"/>
      <c r="W884" s="154"/>
      <c r="X884" s="154"/>
      <c r="Y884" s="154"/>
    </row>
    <row r="885" spans="1:25" ht="15.75" customHeight="1">
      <c r="A885" s="154"/>
      <c r="B885" s="154"/>
      <c r="C885" s="154"/>
      <c r="D885" s="154"/>
      <c r="E885" s="154"/>
      <c r="F885" s="154"/>
      <c r="G885" s="154"/>
      <c r="H885" s="154"/>
      <c r="I885" s="154"/>
      <c r="J885" s="154"/>
      <c r="K885" s="154"/>
      <c r="L885" s="154"/>
      <c r="M885" s="154"/>
      <c r="N885" s="154"/>
      <c r="O885" s="154"/>
      <c r="P885" s="154"/>
      <c r="Q885" s="154"/>
      <c r="R885" s="154"/>
      <c r="S885" s="154"/>
      <c r="T885" s="154"/>
      <c r="U885" s="154"/>
      <c r="V885" s="154"/>
      <c r="W885" s="154"/>
      <c r="X885" s="154"/>
      <c r="Y885" s="154"/>
    </row>
    <row r="886" spans="1:25" ht="15.75" customHeight="1">
      <c r="A886" s="154"/>
      <c r="B886" s="154"/>
      <c r="C886" s="154"/>
      <c r="D886" s="154"/>
      <c r="E886" s="154"/>
      <c r="F886" s="154"/>
      <c r="G886" s="154"/>
      <c r="H886" s="154"/>
      <c r="I886" s="154"/>
      <c r="J886" s="154"/>
      <c r="K886" s="154"/>
      <c r="L886" s="154"/>
      <c r="M886" s="154"/>
      <c r="N886" s="154"/>
      <c r="O886" s="154"/>
      <c r="P886" s="154"/>
      <c r="Q886" s="154"/>
      <c r="R886" s="154"/>
      <c r="S886" s="154"/>
      <c r="T886" s="154"/>
      <c r="U886" s="154"/>
      <c r="V886" s="154"/>
      <c r="W886" s="154"/>
      <c r="X886" s="154"/>
      <c r="Y886" s="154"/>
    </row>
    <row r="887" spans="1:25" ht="15.75" customHeight="1">
      <c r="A887" s="154"/>
      <c r="B887" s="154"/>
      <c r="C887" s="154"/>
      <c r="D887" s="154"/>
      <c r="E887" s="154"/>
      <c r="F887" s="154"/>
      <c r="G887" s="154"/>
      <c r="H887" s="154"/>
      <c r="I887" s="154"/>
      <c r="J887" s="154"/>
      <c r="K887" s="154"/>
      <c r="L887" s="154"/>
      <c r="M887" s="154"/>
      <c r="N887" s="154"/>
      <c r="O887" s="154"/>
      <c r="P887" s="154"/>
      <c r="Q887" s="154"/>
      <c r="R887" s="154"/>
      <c r="S887" s="154"/>
      <c r="T887" s="154"/>
      <c r="U887" s="154"/>
      <c r="V887" s="154"/>
      <c r="W887" s="154"/>
      <c r="X887" s="154"/>
      <c r="Y887" s="154"/>
    </row>
    <row r="888" spans="1:25" ht="15.75" customHeight="1">
      <c r="A888" s="154"/>
      <c r="B888" s="154"/>
      <c r="C888" s="154"/>
      <c r="D888" s="154"/>
      <c r="E888" s="154"/>
      <c r="F888" s="154"/>
      <c r="G888" s="154"/>
      <c r="H888" s="154"/>
      <c r="I888" s="154"/>
      <c r="J888" s="154"/>
      <c r="K888" s="154"/>
      <c r="L888" s="154"/>
      <c r="M888" s="154"/>
      <c r="N888" s="154"/>
      <c r="O888" s="154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</row>
    <row r="889" spans="1:25" ht="15.75" customHeight="1">
      <c r="A889" s="154"/>
      <c r="B889" s="154"/>
      <c r="C889" s="154"/>
      <c r="D889" s="154"/>
      <c r="E889" s="154"/>
      <c r="F889" s="154"/>
      <c r="G889" s="154"/>
      <c r="H889" s="154"/>
      <c r="I889" s="154"/>
      <c r="J889" s="154"/>
      <c r="K889" s="154"/>
      <c r="L889" s="154"/>
      <c r="M889" s="154"/>
      <c r="N889" s="154"/>
      <c r="O889" s="154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</row>
    <row r="890" spans="1:25" ht="15.75" customHeight="1">
      <c r="A890" s="154"/>
      <c r="B890" s="154"/>
      <c r="C890" s="154"/>
      <c r="D890" s="154"/>
      <c r="E890" s="154"/>
      <c r="F890" s="154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S890" s="154"/>
      <c r="T890" s="154"/>
      <c r="U890" s="154"/>
      <c r="V890" s="154"/>
      <c r="W890" s="154"/>
      <c r="X890" s="154"/>
      <c r="Y890" s="154"/>
    </row>
    <row r="891" spans="1:25" ht="15.75" customHeight="1">
      <c r="A891" s="154"/>
      <c r="B891" s="154"/>
      <c r="C891" s="154"/>
      <c r="D891" s="154"/>
      <c r="E891" s="154"/>
      <c r="F891" s="154"/>
      <c r="G891" s="154"/>
      <c r="H891" s="154"/>
      <c r="I891" s="154"/>
      <c r="J891" s="154"/>
      <c r="K891" s="154"/>
      <c r="L891" s="154"/>
      <c r="M891" s="154"/>
      <c r="N891" s="154"/>
      <c r="O891" s="154"/>
      <c r="P891" s="154"/>
      <c r="Q891" s="154"/>
      <c r="R891" s="154"/>
      <c r="S891" s="154"/>
      <c r="T891" s="154"/>
      <c r="U891" s="154"/>
      <c r="V891" s="154"/>
      <c r="W891" s="154"/>
      <c r="X891" s="154"/>
      <c r="Y891" s="154"/>
    </row>
    <row r="892" spans="1:25" ht="15.75" customHeight="1">
      <c r="A892" s="154"/>
      <c r="B892" s="154"/>
      <c r="C892" s="154"/>
      <c r="D892" s="154"/>
      <c r="E892" s="154"/>
      <c r="F892" s="154"/>
      <c r="G892" s="154"/>
      <c r="H892" s="154"/>
      <c r="I892" s="154"/>
      <c r="J892" s="154"/>
      <c r="K892" s="154"/>
      <c r="L892" s="154"/>
      <c r="M892" s="154"/>
      <c r="N892" s="154"/>
      <c r="O892" s="154"/>
      <c r="P892" s="154"/>
      <c r="Q892" s="154"/>
      <c r="R892" s="154"/>
      <c r="S892" s="154"/>
      <c r="T892" s="154"/>
      <c r="U892" s="154"/>
      <c r="V892" s="154"/>
      <c r="W892" s="154"/>
      <c r="X892" s="154"/>
      <c r="Y892" s="154"/>
    </row>
    <row r="893" spans="1:25" ht="15.75" customHeight="1">
      <c r="A893" s="154"/>
      <c r="B893" s="154"/>
      <c r="C893" s="154"/>
      <c r="D893" s="154"/>
      <c r="E893" s="154"/>
      <c r="F893" s="154"/>
      <c r="G893" s="154"/>
      <c r="H893" s="154"/>
      <c r="I893" s="154"/>
      <c r="J893" s="154"/>
      <c r="K893" s="154"/>
      <c r="L893" s="154"/>
      <c r="M893" s="154"/>
      <c r="N893" s="154"/>
      <c r="O893" s="154"/>
      <c r="P893" s="154"/>
      <c r="Q893" s="154"/>
      <c r="R893" s="154"/>
      <c r="S893" s="154"/>
      <c r="T893" s="154"/>
      <c r="U893" s="154"/>
      <c r="V893" s="154"/>
      <c r="W893" s="154"/>
      <c r="X893" s="154"/>
      <c r="Y893" s="154"/>
    </row>
    <row r="894" spans="1:25" ht="15.75" customHeight="1">
      <c r="A894" s="154"/>
      <c r="B894" s="154"/>
      <c r="C894" s="154"/>
      <c r="D894" s="154"/>
      <c r="E894" s="154"/>
      <c r="F894" s="154"/>
      <c r="G894" s="154"/>
      <c r="H894" s="154"/>
      <c r="I894" s="154"/>
      <c r="J894" s="154"/>
      <c r="K894" s="154"/>
      <c r="L894" s="154"/>
      <c r="M894" s="154"/>
      <c r="N894" s="154"/>
      <c r="O894" s="154"/>
      <c r="P894" s="154"/>
      <c r="Q894" s="154"/>
      <c r="R894" s="154"/>
      <c r="S894" s="154"/>
      <c r="T894" s="154"/>
      <c r="U894" s="154"/>
      <c r="V894" s="154"/>
      <c r="W894" s="154"/>
      <c r="X894" s="154"/>
      <c r="Y894" s="154"/>
    </row>
    <row r="895" spans="1:25" ht="15.75" customHeight="1">
      <c r="A895" s="154"/>
      <c r="B895" s="154"/>
      <c r="C895" s="154"/>
      <c r="D895" s="154"/>
      <c r="E895" s="154"/>
      <c r="F895" s="154"/>
      <c r="G895" s="154"/>
      <c r="H895" s="154"/>
      <c r="I895" s="154"/>
      <c r="J895" s="154"/>
      <c r="K895" s="154"/>
      <c r="L895" s="154"/>
      <c r="M895" s="154"/>
      <c r="N895" s="154"/>
      <c r="O895" s="154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</row>
    <row r="896" spans="1:25" ht="15.75" customHeight="1">
      <c r="A896" s="154"/>
      <c r="B896" s="154"/>
      <c r="C896" s="154"/>
      <c r="D896" s="154"/>
      <c r="E896" s="154"/>
      <c r="F896" s="154"/>
      <c r="G896" s="154"/>
      <c r="H896" s="154"/>
      <c r="I896" s="154"/>
      <c r="J896" s="154"/>
      <c r="K896" s="154"/>
      <c r="L896" s="154"/>
      <c r="M896" s="154"/>
      <c r="N896" s="154"/>
      <c r="O896" s="154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</row>
    <row r="897" spans="1:25" ht="15.75" customHeight="1">
      <c r="A897" s="154"/>
      <c r="B897" s="154"/>
      <c r="C897" s="154"/>
      <c r="D897" s="154"/>
      <c r="E897" s="154"/>
      <c r="F897" s="154"/>
      <c r="G897" s="154"/>
      <c r="H897" s="154"/>
      <c r="I897" s="154"/>
      <c r="J897" s="154"/>
      <c r="K897" s="154"/>
      <c r="L897" s="154"/>
      <c r="M897" s="154"/>
      <c r="N897" s="154"/>
      <c r="O897" s="154"/>
      <c r="P897" s="154"/>
      <c r="Q897" s="154"/>
      <c r="R897" s="154"/>
      <c r="S897" s="154"/>
      <c r="T897" s="154"/>
      <c r="U897" s="154"/>
      <c r="V897" s="154"/>
      <c r="W897" s="154"/>
      <c r="X897" s="154"/>
      <c r="Y897" s="154"/>
    </row>
    <row r="898" spans="1:25" ht="15.75" customHeight="1">
      <c r="A898" s="154"/>
      <c r="B898" s="154"/>
      <c r="C898" s="154"/>
      <c r="D898" s="154"/>
      <c r="E898" s="154"/>
      <c r="F898" s="154"/>
      <c r="G898" s="154"/>
      <c r="H898" s="154"/>
      <c r="I898" s="154"/>
      <c r="J898" s="154"/>
      <c r="K898" s="154"/>
      <c r="L898" s="154"/>
      <c r="M898" s="154"/>
      <c r="N898" s="154"/>
      <c r="O898" s="154"/>
      <c r="P898" s="154"/>
      <c r="Q898" s="154"/>
      <c r="R898" s="154"/>
      <c r="S898" s="154"/>
      <c r="T898" s="154"/>
      <c r="U898" s="154"/>
      <c r="V898" s="154"/>
      <c r="W898" s="154"/>
      <c r="X898" s="154"/>
      <c r="Y898" s="154"/>
    </row>
    <row r="899" spans="1:25" ht="15.75" customHeight="1">
      <c r="A899" s="154"/>
      <c r="B899" s="154"/>
      <c r="C899" s="154"/>
      <c r="D899" s="154"/>
      <c r="E899" s="154"/>
      <c r="F899" s="154"/>
      <c r="G899" s="154"/>
      <c r="H899" s="154"/>
      <c r="I899" s="154"/>
      <c r="J899" s="154"/>
      <c r="K899" s="154"/>
      <c r="L899" s="154"/>
      <c r="M899" s="154"/>
      <c r="N899" s="154"/>
      <c r="O899" s="154"/>
      <c r="P899" s="154"/>
      <c r="Q899" s="154"/>
      <c r="R899" s="154"/>
      <c r="S899" s="154"/>
      <c r="T899" s="154"/>
      <c r="U899" s="154"/>
      <c r="V899" s="154"/>
      <c r="W899" s="154"/>
      <c r="X899" s="154"/>
      <c r="Y899" s="154"/>
    </row>
    <row r="900" spans="1:25" ht="15.75" customHeight="1">
      <c r="A900" s="154"/>
      <c r="B900" s="154"/>
      <c r="C900" s="154"/>
      <c r="D900" s="154"/>
      <c r="E900" s="154"/>
      <c r="F900" s="154"/>
      <c r="G900" s="154"/>
      <c r="H900" s="154"/>
      <c r="I900" s="154"/>
      <c r="J900" s="154"/>
      <c r="K900" s="154"/>
      <c r="L900" s="154"/>
      <c r="M900" s="154"/>
      <c r="N900" s="154"/>
      <c r="O900" s="154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</row>
    <row r="901" spans="1:25" ht="15.75" customHeight="1">
      <c r="A901" s="154"/>
      <c r="B901" s="154"/>
      <c r="C901" s="154"/>
      <c r="D901" s="154"/>
      <c r="E901" s="154"/>
      <c r="F901" s="154"/>
      <c r="G901" s="154"/>
      <c r="H901" s="154"/>
      <c r="I901" s="154"/>
      <c r="J901" s="154"/>
      <c r="K901" s="154"/>
      <c r="L901" s="154"/>
      <c r="M901" s="154"/>
      <c r="N901" s="154"/>
      <c r="O901" s="154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</row>
    <row r="902" spans="1:25" ht="15.75" customHeight="1">
      <c r="A902" s="154"/>
      <c r="B902" s="154"/>
      <c r="C902" s="154"/>
      <c r="D902" s="154"/>
      <c r="E902" s="154"/>
      <c r="F902" s="154"/>
      <c r="G902" s="154"/>
      <c r="H902" s="154"/>
      <c r="I902" s="154"/>
      <c r="J902" s="154"/>
      <c r="K902" s="154"/>
      <c r="L902" s="154"/>
      <c r="M902" s="154"/>
      <c r="N902" s="154"/>
      <c r="O902" s="154"/>
      <c r="P902" s="154"/>
      <c r="Q902" s="154"/>
      <c r="R902" s="154"/>
      <c r="S902" s="154"/>
      <c r="T902" s="154"/>
      <c r="U902" s="154"/>
      <c r="V902" s="154"/>
      <c r="W902" s="154"/>
      <c r="X902" s="154"/>
      <c r="Y902" s="154"/>
    </row>
    <row r="903" spans="1:25" ht="15.75" customHeight="1">
      <c r="A903" s="154"/>
      <c r="B903" s="154"/>
      <c r="C903" s="154"/>
      <c r="D903" s="154"/>
      <c r="E903" s="154"/>
      <c r="F903" s="154"/>
      <c r="G903" s="154"/>
      <c r="H903" s="154"/>
      <c r="I903" s="154"/>
      <c r="J903" s="154"/>
      <c r="K903" s="154"/>
      <c r="L903" s="154"/>
      <c r="M903" s="154"/>
      <c r="N903" s="154"/>
      <c r="O903" s="154"/>
      <c r="P903" s="154"/>
      <c r="Q903" s="154"/>
      <c r="R903" s="154"/>
      <c r="S903" s="154"/>
      <c r="T903" s="154"/>
      <c r="U903" s="154"/>
      <c r="V903" s="154"/>
      <c r="W903" s="154"/>
      <c r="X903" s="154"/>
      <c r="Y903" s="154"/>
    </row>
    <row r="904" spans="1:25" ht="15.75" customHeight="1">
      <c r="A904" s="154"/>
      <c r="B904" s="154"/>
      <c r="C904" s="154"/>
      <c r="D904" s="154"/>
      <c r="E904" s="154"/>
      <c r="F904" s="154"/>
      <c r="G904" s="154"/>
      <c r="H904" s="154"/>
      <c r="I904" s="154"/>
      <c r="J904" s="154"/>
      <c r="K904" s="154"/>
      <c r="L904" s="154"/>
      <c r="M904" s="154"/>
      <c r="N904" s="154"/>
      <c r="O904" s="154"/>
      <c r="P904" s="154"/>
      <c r="Q904" s="154"/>
      <c r="R904" s="154"/>
      <c r="S904" s="154"/>
      <c r="T904" s="154"/>
      <c r="U904" s="154"/>
      <c r="V904" s="154"/>
      <c r="W904" s="154"/>
      <c r="X904" s="154"/>
      <c r="Y904" s="154"/>
    </row>
    <row r="905" spans="1:25" ht="15.75" customHeight="1">
      <c r="A905" s="154"/>
      <c r="B905" s="154"/>
      <c r="C905" s="154"/>
      <c r="D905" s="154"/>
      <c r="E905" s="154"/>
      <c r="F905" s="154"/>
      <c r="G905" s="154"/>
      <c r="H905" s="154"/>
      <c r="I905" s="154"/>
      <c r="J905" s="154"/>
      <c r="K905" s="154"/>
      <c r="L905" s="154"/>
      <c r="M905" s="154"/>
      <c r="N905" s="154"/>
      <c r="O905" s="154"/>
      <c r="P905" s="154"/>
      <c r="Q905" s="154"/>
      <c r="R905" s="154"/>
      <c r="S905" s="154"/>
      <c r="T905" s="154"/>
      <c r="U905" s="154"/>
      <c r="V905" s="154"/>
      <c r="W905" s="154"/>
      <c r="X905" s="154"/>
      <c r="Y905" s="154"/>
    </row>
    <row r="906" spans="1:25" ht="15.75" customHeight="1">
      <c r="A906" s="154"/>
      <c r="B906" s="154"/>
      <c r="C906" s="154"/>
      <c r="D906" s="154"/>
      <c r="E906" s="154"/>
      <c r="F906" s="154"/>
      <c r="G906" s="154"/>
      <c r="H906" s="154"/>
      <c r="I906" s="154"/>
      <c r="J906" s="154"/>
      <c r="K906" s="154"/>
      <c r="L906" s="154"/>
      <c r="M906" s="154"/>
      <c r="N906" s="154"/>
      <c r="O906" s="154"/>
      <c r="P906" s="154"/>
      <c r="Q906" s="154"/>
      <c r="R906" s="154"/>
      <c r="S906" s="154"/>
      <c r="T906" s="154"/>
      <c r="U906" s="154"/>
      <c r="V906" s="154"/>
      <c r="W906" s="154"/>
      <c r="X906" s="154"/>
      <c r="Y906" s="154"/>
    </row>
    <row r="907" spans="1:25" ht="15.75" customHeight="1">
      <c r="A907" s="154"/>
      <c r="B907" s="154"/>
      <c r="C907" s="154"/>
      <c r="D907" s="154"/>
      <c r="E907" s="154"/>
      <c r="F907" s="154"/>
      <c r="G907" s="154"/>
      <c r="H907" s="154"/>
      <c r="I907" s="154"/>
      <c r="J907" s="154"/>
      <c r="K907" s="154"/>
      <c r="L907" s="154"/>
      <c r="M907" s="154"/>
      <c r="N907" s="154"/>
      <c r="O907" s="154"/>
      <c r="P907" s="154"/>
      <c r="Q907" s="154"/>
      <c r="R907" s="154"/>
      <c r="S907" s="154"/>
      <c r="T907" s="154"/>
      <c r="U907" s="154"/>
      <c r="V907" s="154"/>
      <c r="W907" s="154"/>
      <c r="X907" s="154"/>
      <c r="Y907" s="154"/>
    </row>
    <row r="908" spans="1:25" ht="15.75" customHeight="1">
      <c r="A908" s="154"/>
      <c r="B908" s="154"/>
      <c r="C908" s="154"/>
      <c r="D908" s="154"/>
      <c r="E908" s="154"/>
      <c r="F908" s="154"/>
      <c r="G908" s="154"/>
      <c r="H908" s="154"/>
      <c r="I908" s="154"/>
      <c r="J908" s="154"/>
      <c r="K908" s="154"/>
      <c r="L908" s="154"/>
      <c r="M908" s="154"/>
      <c r="N908" s="154"/>
      <c r="O908" s="154"/>
      <c r="P908" s="154"/>
      <c r="Q908" s="154"/>
      <c r="R908" s="154"/>
      <c r="S908" s="154"/>
      <c r="T908" s="154"/>
      <c r="U908" s="154"/>
      <c r="V908" s="154"/>
      <c r="W908" s="154"/>
      <c r="X908" s="154"/>
      <c r="Y908" s="154"/>
    </row>
    <row r="909" spans="1:25" ht="15.75" customHeight="1">
      <c r="A909" s="154"/>
      <c r="B909" s="154"/>
      <c r="C909" s="154"/>
      <c r="D909" s="154"/>
      <c r="E909" s="154"/>
      <c r="F909" s="154"/>
      <c r="G909" s="154"/>
      <c r="H909" s="154"/>
      <c r="I909" s="154"/>
      <c r="J909" s="154"/>
      <c r="K909" s="154"/>
      <c r="L909" s="154"/>
      <c r="M909" s="154"/>
      <c r="N909" s="154"/>
      <c r="O909" s="154"/>
      <c r="P909" s="154"/>
      <c r="Q909" s="154"/>
      <c r="R909" s="154"/>
      <c r="S909" s="154"/>
      <c r="T909" s="154"/>
      <c r="U909" s="154"/>
      <c r="V909" s="154"/>
      <c r="W909" s="154"/>
      <c r="X909" s="154"/>
      <c r="Y909" s="154"/>
    </row>
    <row r="910" spans="1:25" ht="15.75" customHeight="1">
      <c r="A910" s="154"/>
      <c r="B910" s="154"/>
      <c r="C910" s="154"/>
      <c r="D910" s="154"/>
      <c r="E910" s="154"/>
      <c r="F910" s="154"/>
      <c r="G910" s="154"/>
      <c r="H910" s="154"/>
      <c r="I910" s="154"/>
      <c r="J910" s="154"/>
      <c r="K910" s="154"/>
      <c r="L910" s="154"/>
      <c r="M910" s="154"/>
      <c r="N910" s="154"/>
      <c r="O910" s="154"/>
      <c r="P910" s="154"/>
      <c r="Q910" s="154"/>
      <c r="R910" s="154"/>
      <c r="S910" s="154"/>
      <c r="T910" s="154"/>
      <c r="U910" s="154"/>
      <c r="V910" s="154"/>
      <c r="W910" s="154"/>
      <c r="X910" s="154"/>
      <c r="Y910" s="154"/>
    </row>
    <row r="911" spans="1:25" ht="15.75" customHeight="1">
      <c r="A911" s="154"/>
      <c r="B911" s="154"/>
      <c r="C911" s="154"/>
      <c r="D911" s="154"/>
      <c r="E911" s="154"/>
      <c r="F911" s="154"/>
      <c r="G911" s="154"/>
      <c r="H911" s="154"/>
      <c r="I911" s="154"/>
      <c r="J911" s="154"/>
      <c r="K911" s="154"/>
      <c r="L911" s="154"/>
      <c r="M911" s="154"/>
      <c r="N911" s="154"/>
      <c r="O911" s="154"/>
      <c r="P911" s="154"/>
      <c r="Q911" s="154"/>
      <c r="R911" s="154"/>
      <c r="S911" s="154"/>
      <c r="T911" s="154"/>
      <c r="U911" s="154"/>
      <c r="V911" s="154"/>
      <c r="W911" s="154"/>
      <c r="X911" s="154"/>
      <c r="Y911" s="154"/>
    </row>
    <row r="912" spans="1:25" ht="15.75" customHeight="1">
      <c r="A912" s="154"/>
      <c r="B912" s="154"/>
      <c r="C912" s="154"/>
      <c r="D912" s="154"/>
      <c r="E912" s="154"/>
      <c r="F912" s="154"/>
      <c r="G912" s="154"/>
      <c r="H912" s="154"/>
      <c r="I912" s="154"/>
      <c r="J912" s="154"/>
      <c r="K912" s="154"/>
      <c r="L912" s="154"/>
      <c r="M912" s="154"/>
      <c r="N912" s="154"/>
      <c r="O912" s="154"/>
      <c r="P912" s="154"/>
      <c r="Q912" s="154"/>
      <c r="R912" s="154"/>
      <c r="S912" s="154"/>
      <c r="T912" s="154"/>
      <c r="U912" s="154"/>
      <c r="V912" s="154"/>
      <c r="W912" s="154"/>
      <c r="X912" s="154"/>
      <c r="Y912" s="154"/>
    </row>
    <row r="913" spans="1:25" ht="15.75" customHeight="1">
      <c r="A913" s="154"/>
      <c r="B913" s="154"/>
      <c r="C913" s="154"/>
      <c r="D913" s="154"/>
      <c r="E913" s="154"/>
      <c r="F913" s="154"/>
      <c r="G913" s="154"/>
      <c r="H913" s="154"/>
      <c r="I913" s="154"/>
      <c r="J913" s="154"/>
      <c r="K913" s="154"/>
      <c r="L913" s="154"/>
      <c r="M913" s="154"/>
      <c r="N913" s="154"/>
      <c r="O913" s="154"/>
      <c r="P913" s="154"/>
      <c r="Q913" s="154"/>
      <c r="R913" s="154"/>
      <c r="S913" s="154"/>
      <c r="T913" s="154"/>
      <c r="U913" s="154"/>
      <c r="V913" s="154"/>
      <c r="W913" s="154"/>
      <c r="X913" s="154"/>
      <c r="Y913" s="154"/>
    </row>
    <row r="914" spans="1:25" ht="15.75" customHeight="1">
      <c r="A914" s="154"/>
      <c r="B914" s="154"/>
      <c r="C914" s="154"/>
      <c r="D914" s="154"/>
      <c r="E914" s="154"/>
      <c r="F914" s="154"/>
      <c r="G914" s="154"/>
      <c r="H914" s="154"/>
      <c r="I914" s="154"/>
      <c r="J914" s="154"/>
      <c r="K914" s="154"/>
      <c r="L914" s="154"/>
      <c r="M914" s="154"/>
      <c r="N914" s="154"/>
      <c r="O914" s="154"/>
      <c r="P914" s="154"/>
      <c r="Q914" s="154"/>
      <c r="R914" s="154"/>
      <c r="S914" s="154"/>
      <c r="T914" s="154"/>
      <c r="U914" s="154"/>
      <c r="V914" s="154"/>
      <c r="W914" s="154"/>
      <c r="X914" s="154"/>
      <c r="Y914" s="154"/>
    </row>
    <row r="915" spans="1:25" ht="15.75" customHeight="1">
      <c r="A915" s="154"/>
      <c r="B915" s="154"/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4"/>
      <c r="P915" s="154"/>
      <c r="Q915" s="154"/>
      <c r="R915" s="154"/>
      <c r="S915" s="154"/>
      <c r="T915" s="154"/>
      <c r="U915" s="154"/>
      <c r="V915" s="154"/>
      <c r="W915" s="154"/>
      <c r="X915" s="154"/>
      <c r="Y915" s="154"/>
    </row>
    <row r="916" spans="1:25" ht="15.75" customHeight="1">
      <c r="A916" s="154"/>
      <c r="B916" s="154"/>
      <c r="C916" s="154"/>
      <c r="D916" s="154"/>
      <c r="E916" s="154"/>
      <c r="F916" s="154"/>
      <c r="G916" s="154"/>
      <c r="H916" s="154"/>
      <c r="I916" s="154"/>
      <c r="J916" s="154"/>
      <c r="K916" s="154"/>
      <c r="L916" s="154"/>
      <c r="M916" s="154"/>
      <c r="N916" s="154"/>
      <c r="O916" s="154"/>
      <c r="P916" s="154"/>
      <c r="Q916" s="154"/>
      <c r="R916" s="154"/>
      <c r="S916" s="154"/>
      <c r="T916" s="154"/>
      <c r="U916" s="154"/>
      <c r="V916" s="154"/>
      <c r="W916" s="154"/>
      <c r="X916" s="154"/>
      <c r="Y916" s="154"/>
    </row>
    <row r="917" spans="1:25" ht="15.75" customHeight="1">
      <c r="A917" s="154"/>
      <c r="B917" s="154"/>
      <c r="C917" s="154"/>
      <c r="D917" s="154"/>
      <c r="E917" s="154"/>
      <c r="F917" s="154"/>
      <c r="G917" s="154"/>
      <c r="H917" s="154"/>
      <c r="I917" s="154"/>
      <c r="J917" s="154"/>
      <c r="K917" s="154"/>
      <c r="L917" s="154"/>
      <c r="M917" s="154"/>
      <c r="N917" s="154"/>
      <c r="O917" s="154"/>
      <c r="P917" s="154"/>
      <c r="Q917" s="154"/>
      <c r="R917" s="154"/>
      <c r="S917" s="154"/>
      <c r="T917" s="154"/>
      <c r="U917" s="154"/>
      <c r="V917" s="154"/>
      <c r="W917" s="154"/>
      <c r="X917" s="154"/>
      <c r="Y917" s="154"/>
    </row>
    <row r="918" spans="1:25" ht="15.75" customHeight="1">
      <c r="A918" s="154"/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4"/>
      <c r="V918" s="154"/>
      <c r="W918" s="154"/>
      <c r="X918" s="154"/>
      <c r="Y918" s="154"/>
    </row>
    <row r="919" spans="1:25" ht="15.75" customHeight="1">
      <c r="A919" s="154"/>
      <c r="B919" s="154"/>
      <c r="C919" s="154"/>
      <c r="D919" s="154"/>
      <c r="E919" s="154"/>
      <c r="F919" s="154"/>
      <c r="G919" s="154"/>
      <c r="H919" s="154"/>
      <c r="I919" s="154"/>
      <c r="J919" s="154"/>
      <c r="K919" s="154"/>
      <c r="L919" s="154"/>
      <c r="M919" s="154"/>
      <c r="N919" s="154"/>
      <c r="O919" s="154"/>
      <c r="P919" s="154"/>
      <c r="Q919" s="154"/>
      <c r="R919" s="154"/>
      <c r="S919" s="154"/>
      <c r="T919" s="154"/>
      <c r="U919" s="154"/>
      <c r="V919" s="154"/>
      <c r="W919" s="154"/>
      <c r="X919" s="154"/>
      <c r="Y919" s="154"/>
    </row>
    <row r="920" spans="1:25" ht="15.75" customHeight="1">
      <c r="A920" s="154"/>
      <c r="B920" s="154"/>
      <c r="C920" s="154"/>
      <c r="D920" s="154"/>
      <c r="E920" s="154"/>
      <c r="F920" s="154"/>
      <c r="G920" s="154"/>
      <c r="H920" s="154"/>
      <c r="I920" s="154"/>
      <c r="J920" s="154"/>
      <c r="K920" s="154"/>
      <c r="L920" s="154"/>
      <c r="M920" s="154"/>
      <c r="N920" s="154"/>
      <c r="O920" s="154"/>
      <c r="P920" s="154"/>
      <c r="Q920" s="154"/>
      <c r="R920" s="154"/>
      <c r="S920" s="154"/>
      <c r="T920" s="154"/>
      <c r="U920" s="154"/>
      <c r="V920" s="154"/>
      <c r="W920" s="154"/>
      <c r="X920" s="154"/>
      <c r="Y920" s="154"/>
    </row>
    <row r="921" spans="1:25" ht="15.75" customHeight="1">
      <c r="A921" s="154"/>
      <c r="B921" s="154"/>
      <c r="C921" s="154"/>
      <c r="D921" s="154"/>
      <c r="E921" s="154"/>
      <c r="F921" s="154"/>
      <c r="G921" s="154"/>
      <c r="H921" s="154"/>
      <c r="I921" s="154"/>
      <c r="J921" s="154"/>
      <c r="K921" s="154"/>
      <c r="L921" s="154"/>
      <c r="M921" s="154"/>
      <c r="N921" s="154"/>
      <c r="O921" s="154"/>
      <c r="P921" s="154"/>
      <c r="Q921" s="154"/>
      <c r="R921" s="154"/>
      <c r="S921" s="154"/>
      <c r="T921" s="154"/>
      <c r="U921" s="154"/>
      <c r="V921" s="154"/>
      <c r="W921" s="154"/>
      <c r="X921" s="154"/>
      <c r="Y921" s="154"/>
    </row>
    <row r="922" spans="1:25" ht="15.75" customHeight="1">
      <c r="A922" s="154"/>
      <c r="B922" s="154"/>
      <c r="C922" s="154"/>
      <c r="D922" s="154"/>
      <c r="E922" s="154"/>
      <c r="F922" s="154"/>
      <c r="G922" s="154"/>
      <c r="H922" s="154"/>
      <c r="I922" s="154"/>
      <c r="J922" s="154"/>
      <c r="K922" s="154"/>
      <c r="L922" s="154"/>
      <c r="M922" s="154"/>
      <c r="N922" s="154"/>
      <c r="O922" s="154"/>
      <c r="P922" s="154"/>
      <c r="Q922" s="154"/>
      <c r="R922" s="154"/>
      <c r="S922" s="154"/>
      <c r="T922" s="154"/>
      <c r="U922" s="154"/>
      <c r="V922" s="154"/>
      <c r="W922" s="154"/>
      <c r="X922" s="154"/>
      <c r="Y922" s="154"/>
    </row>
    <row r="923" spans="1:25" ht="15.75" customHeight="1">
      <c r="A923" s="154"/>
      <c r="B923" s="154"/>
      <c r="C923" s="154"/>
      <c r="D923" s="154"/>
      <c r="E923" s="154"/>
      <c r="F923" s="154"/>
      <c r="G923" s="154"/>
      <c r="H923" s="154"/>
      <c r="I923" s="154"/>
      <c r="J923" s="154"/>
      <c r="K923" s="154"/>
      <c r="L923" s="154"/>
      <c r="M923" s="154"/>
      <c r="N923" s="154"/>
      <c r="O923" s="154"/>
      <c r="P923" s="154"/>
      <c r="Q923" s="154"/>
      <c r="R923" s="154"/>
      <c r="S923" s="154"/>
      <c r="T923" s="154"/>
      <c r="U923" s="154"/>
      <c r="V923" s="154"/>
      <c r="W923" s="154"/>
      <c r="X923" s="154"/>
      <c r="Y923" s="154"/>
    </row>
    <row r="924" spans="1:25" ht="15.75" customHeight="1">
      <c r="A924" s="154"/>
      <c r="B924" s="154"/>
      <c r="C924" s="154"/>
      <c r="D924" s="154"/>
      <c r="E924" s="154"/>
      <c r="F924" s="154"/>
      <c r="G924" s="154"/>
      <c r="H924" s="154"/>
      <c r="I924" s="154"/>
      <c r="J924" s="154"/>
      <c r="K924" s="154"/>
      <c r="L924" s="154"/>
      <c r="M924" s="154"/>
      <c r="N924" s="154"/>
      <c r="O924" s="154"/>
      <c r="P924" s="154"/>
      <c r="Q924" s="154"/>
      <c r="R924" s="154"/>
      <c r="S924" s="154"/>
      <c r="T924" s="154"/>
      <c r="U924" s="154"/>
      <c r="V924" s="154"/>
      <c r="W924" s="154"/>
      <c r="X924" s="154"/>
      <c r="Y924" s="154"/>
    </row>
    <row r="925" spans="1:25" ht="15.75" customHeight="1">
      <c r="A925" s="154"/>
      <c r="B925" s="154"/>
      <c r="C925" s="154"/>
      <c r="D925" s="154"/>
      <c r="E925" s="154"/>
      <c r="F925" s="154"/>
      <c r="G925" s="154"/>
      <c r="H925" s="154"/>
      <c r="I925" s="154"/>
      <c r="J925" s="154"/>
      <c r="K925" s="154"/>
      <c r="L925" s="154"/>
      <c r="M925" s="154"/>
      <c r="N925" s="154"/>
      <c r="O925" s="154"/>
      <c r="P925" s="154"/>
      <c r="Q925" s="154"/>
      <c r="R925" s="154"/>
      <c r="S925" s="154"/>
      <c r="T925" s="154"/>
      <c r="U925" s="154"/>
      <c r="V925" s="154"/>
      <c r="W925" s="154"/>
      <c r="X925" s="154"/>
      <c r="Y925" s="154"/>
    </row>
    <row r="926" spans="1:25" ht="15.75" customHeight="1">
      <c r="A926" s="154"/>
      <c r="B926" s="154"/>
      <c r="C926" s="154"/>
      <c r="D926" s="154"/>
      <c r="E926" s="154"/>
      <c r="F926" s="154"/>
      <c r="G926" s="154"/>
      <c r="H926" s="154"/>
      <c r="I926" s="154"/>
      <c r="J926" s="154"/>
      <c r="K926" s="154"/>
      <c r="L926" s="154"/>
      <c r="M926" s="154"/>
      <c r="N926" s="154"/>
      <c r="O926" s="154"/>
      <c r="P926" s="154"/>
      <c r="Q926" s="154"/>
      <c r="R926" s="154"/>
      <c r="S926" s="154"/>
      <c r="T926" s="154"/>
      <c r="U926" s="154"/>
      <c r="V926" s="154"/>
      <c r="W926" s="154"/>
      <c r="X926" s="154"/>
      <c r="Y926" s="154"/>
    </row>
    <row r="927" spans="1:25" ht="15.75" customHeight="1">
      <c r="A927" s="154"/>
      <c r="B927" s="154"/>
      <c r="C927" s="154"/>
      <c r="D927" s="154"/>
      <c r="E927" s="154"/>
      <c r="F927" s="154"/>
      <c r="G927" s="154"/>
      <c r="H927" s="154"/>
      <c r="I927" s="154"/>
      <c r="J927" s="154"/>
      <c r="K927" s="154"/>
      <c r="L927" s="154"/>
      <c r="M927" s="154"/>
      <c r="N927" s="154"/>
      <c r="O927" s="154"/>
      <c r="P927" s="154"/>
      <c r="Q927" s="154"/>
      <c r="R927" s="154"/>
      <c r="S927" s="154"/>
      <c r="T927" s="154"/>
      <c r="U927" s="154"/>
      <c r="V927" s="154"/>
      <c r="W927" s="154"/>
      <c r="X927" s="154"/>
      <c r="Y927" s="154"/>
    </row>
    <row r="928" spans="1:25" ht="15.75" customHeight="1">
      <c r="A928" s="154"/>
      <c r="B928" s="154"/>
      <c r="C928" s="154"/>
      <c r="D928" s="154"/>
      <c r="E928" s="154"/>
      <c r="F928" s="154"/>
      <c r="G928" s="154"/>
      <c r="H928" s="154"/>
      <c r="I928" s="154"/>
      <c r="J928" s="154"/>
      <c r="K928" s="154"/>
      <c r="L928" s="154"/>
      <c r="M928" s="154"/>
      <c r="N928" s="154"/>
      <c r="O928" s="154"/>
      <c r="P928" s="154"/>
      <c r="Q928" s="154"/>
      <c r="R928" s="154"/>
      <c r="S928" s="154"/>
      <c r="T928" s="154"/>
      <c r="U928" s="154"/>
      <c r="V928" s="154"/>
      <c r="W928" s="154"/>
      <c r="X928" s="154"/>
      <c r="Y928" s="154"/>
    </row>
  </sheetData>
  <mergeCells count="7">
    <mergeCell ref="B27:F27"/>
    <mergeCell ref="B30:F30"/>
    <mergeCell ref="B31:F31"/>
    <mergeCell ref="B2:D4"/>
    <mergeCell ref="E2:H2"/>
    <mergeCell ref="E3:H3"/>
    <mergeCell ref="E4:H4"/>
  </mergeCells>
  <printOptions horizontalCentered="1"/>
  <pageMargins left="0.19685039370078741" right="0.19685039370078741" top="0.47244094488188981" bottom="7.874015748031496E-2" header="0" footer="0"/>
  <pageSetup orientation="landscape" r:id="rId1"/>
  <headerFooter>
    <oddHeader>&amp;C&amp;A</oddHeader>
    <oddFooter>&amp;CPágina &amp;P</oddFooter>
  </headerFooter>
  <rowBreaks count="1" manualBreakCount="1">
    <brk id="26" man="1"/>
  </rowBreaks>
  <colBreaks count="1" manualBreakCount="1">
    <brk id="8" min="1" max="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2:AH993"/>
  <sheetViews>
    <sheetView showGridLines="0" workbookViewId="0">
      <pane xSplit="18" ySplit="5" topLeftCell="S21" activePane="bottomRight" state="frozen"/>
      <selection pane="topRight" activeCell="E1" sqref="E1"/>
      <selection pane="bottomLeft" activeCell="A5" sqref="A5"/>
      <selection pane="bottomRight" activeCell="R6" sqref="R6"/>
    </sheetView>
  </sheetViews>
  <sheetFormatPr baseColWidth="10" defaultColWidth="14.42578125" defaultRowHeight="15" customHeight="1"/>
  <cols>
    <col min="1" max="1" width="3.7109375" customWidth="1"/>
    <col min="2" max="2" width="17.42578125" customWidth="1"/>
    <col min="3" max="3" width="16" customWidth="1"/>
    <col min="4" max="4" width="38.42578125" customWidth="1"/>
    <col min="5" max="5" width="12.28515625" customWidth="1"/>
    <col min="6" max="6" width="14.140625" customWidth="1"/>
    <col min="7" max="7" width="16" customWidth="1"/>
    <col min="8" max="8" width="14.140625" customWidth="1"/>
    <col min="9" max="9" width="16" customWidth="1"/>
    <col min="10" max="10" width="13.140625" customWidth="1"/>
    <col min="11" max="15" width="3.7109375" customWidth="1"/>
    <col min="16" max="18" width="3.42578125" customWidth="1"/>
    <col min="19" max="34" width="9.140625" customWidth="1"/>
  </cols>
  <sheetData>
    <row r="2" spans="1:34" ht="11.25" customHeight="1">
      <c r="A2" s="1"/>
      <c r="B2" s="1"/>
      <c r="C2" s="1"/>
      <c r="D2" s="214" t="s">
        <v>0</v>
      </c>
      <c r="E2" s="214"/>
      <c r="F2" s="214"/>
      <c r="G2" s="214"/>
      <c r="H2" s="214"/>
      <c r="I2" s="214"/>
      <c r="J2" s="214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2.5" customHeight="1">
      <c r="A3" s="1"/>
      <c r="B3" s="1"/>
      <c r="C3" s="1"/>
      <c r="D3" s="214" t="s">
        <v>1</v>
      </c>
      <c r="E3" s="214"/>
      <c r="F3" s="214"/>
      <c r="G3" s="214"/>
      <c r="H3" s="214"/>
      <c r="I3" s="214"/>
      <c r="J3" s="214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4" customHeight="1">
      <c r="A4" s="1"/>
      <c r="B4" s="1"/>
      <c r="C4" s="1"/>
      <c r="D4" s="215" t="s">
        <v>2</v>
      </c>
      <c r="E4" s="215"/>
      <c r="F4" s="215"/>
      <c r="G4" s="215"/>
      <c r="H4" s="215"/>
      <c r="I4" s="215"/>
      <c r="J4" s="215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42" customHeight="1">
      <c r="A5" s="1"/>
      <c r="B5" s="138" t="s">
        <v>3</v>
      </c>
      <c r="C5" s="139" t="s">
        <v>4</v>
      </c>
      <c r="D5" s="138" t="s">
        <v>5</v>
      </c>
      <c r="E5" s="138" t="s">
        <v>199</v>
      </c>
      <c r="F5" s="139" t="s">
        <v>200</v>
      </c>
      <c r="G5" s="139" t="s">
        <v>202</v>
      </c>
      <c r="H5" s="139" t="s">
        <v>203</v>
      </c>
      <c r="I5" s="139" t="s">
        <v>204</v>
      </c>
      <c r="J5" s="139" t="s">
        <v>205</v>
      </c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50.25" customHeight="1">
      <c r="A6" s="10"/>
      <c r="B6" s="156" t="s">
        <v>18</v>
      </c>
      <c r="C6" s="191" t="s">
        <v>133</v>
      </c>
      <c r="D6" s="192" t="s">
        <v>210</v>
      </c>
      <c r="E6" s="189" t="s">
        <v>128</v>
      </c>
      <c r="F6" s="158" t="s">
        <v>198</v>
      </c>
      <c r="G6" s="159">
        <v>400000000</v>
      </c>
      <c r="H6" s="160">
        <v>100766481</v>
      </c>
      <c r="I6" s="160">
        <f>+G6-H6</f>
        <v>299233519</v>
      </c>
      <c r="J6" s="161">
        <f t="shared" ref="J6:J11" si="0">+H6/G6</f>
        <v>0.25191620250000002</v>
      </c>
      <c r="K6" s="134"/>
      <c r="L6" s="134"/>
      <c r="M6" s="134"/>
      <c r="N6" s="134"/>
      <c r="O6" s="134"/>
      <c r="P6" s="134"/>
      <c r="Q6" s="134"/>
      <c r="R6" s="134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43.5" customHeight="1">
      <c r="A7" s="10"/>
      <c r="B7" s="156" t="s">
        <v>26</v>
      </c>
      <c r="C7" s="191" t="s">
        <v>133</v>
      </c>
      <c r="D7" s="192" t="s">
        <v>211</v>
      </c>
      <c r="E7" s="189" t="s">
        <v>128</v>
      </c>
      <c r="F7" s="158" t="s">
        <v>198</v>
      </c>
      <c r="G7" s="159">
        <v>700000000</v>
      </c>
      <c r="H7" s="160">
        <v>280524158</v>
      </c>
      <c r="I7" s="160">
        <f t="shared" ref="I7:I26" si="1">+G7-H7</f>
        <v>419475842</v>
      </c>
      <c r="J7" s="161">
        <f t="shared" si="0"/>
        <v>0.40074879714285716</v>
      </c>
      <c r="K7" s="134"/>
      <c r="L7" s="134"/>
      <c r="M7" s="134"/>
      <c r="N7" s="134"/>
      <c r="O7" s="134"/>
      <c r="P7" s="134"/>
      <c r="Q7" s="134"/>
      <c r="R7" s="13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54.75" customHeight="1">
      <c r="A8" s="10"/>
      <c r="B8" s="182" t="s">
        <v>31</v>
      </c>
      <c r="C8" s="192" t="s">
        <v>212</v>
      </c>
      <c r="D8" s="192" t="s">
        <v>213</v>
      </c>
      <c r="E8" s="189" t="s">
        <v>128</v>
      </c>
      <c r="F8" s="164" t="s">
        <v>198</v>
      </c>
      <c r="G8" s="165">
        <v>500000000</v>
      </c>
      <c r="H8" s="196">
        <v>198582044</v>
      </c>
      <c r="I8" s="160">
        <f t="shared" si="1"/>
        <v>301417956</v>
      </c>
      <c r="J8" s="161">
        <f t="shared" si="0"/>
        <v>0.39716408800000003</v>
      </c>
      <c r="K8" s="134"/>
      <c r="L8" s="134"/>
      <c r="M8" s="134"/>
      <c r="N8" s="134"/>
      <c r="O8" s="134"/>
      <c r="P8" s="134"/>
      <c r="Q8" s="134"/>
      <c r="R8" s="134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51.75" customHeight="1">
      <c r="A9" s="10"/>
      <c r="B9" s="156" t="s">
        <v>38</v>
      </c>
      <c r="C9" s="191" t="s">
        <v>133</v>
      </c>
      <c r="D9" s="192" t="s">
        <v>214</v>
      </c>
      <c r="E9" s="189" t="s">
        <v>128</v>
      </c>
      <c r="F9" s="164" t="s">
        <v>198</v>
      </c>
      <c r="G9" s="167">
        <v>2522000000</v>
      </c>
      <c r="H9" s="197">
        <v>412612349</v>
      </c>
      <c r="I9" s="160">
        <f t="shared" si="1"/>
        <v>2109387651</v>
      </c>
      <c r="J9" s="161">
        <f t="shared" si="0"/>
        <v>0.16360521371927042</v>
      </c>
      <c r="K9" s="134"/>
      <c r="L9" s="134"/>
      <c r="M9" s="134"/>
      <c r="N9" s="134"/>
      <c r="O9" s="134"/>
      <c r="P9" s="134"/>
      <c r="Q9" s="134"/>
      <c r="R9" s="134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46.5" customHeight="1">
      <c r="A10" s="2"/>
      <c r="B10" s="156" t="s">
        <v>44</v>
      </c>
      <c r="C10" s="191" t="s">
        <v>133</v>
      </c>
      <c r="D10" s="192" t="s">
        <v>215</v>
      </c>
      <c r="E10" s="189" t="s">
        <v>128</v>
      </c>
      <c r="F10" s="164" t="s">
        <v>198</v>
      </c>
      <c r="G10" s="167">
        <v>1400000000</v>
      </c>
      <c r="H10" s="168">
        <v>364308204</v>
      </c>
      <c r="I10" s="160">
        <f t="shared" si="1"/>
        <v>1035691796</v>
      </c>
      <c r="J10" s="161">
        <f t="shared" si="0"/>
        <v>0.2602201457142857</v>
      </c>
      <c r="K10" s="135"/>
      <c r="L10" s="135"/>
      <c r="M10" s="135"/>
      <c r="N10" s="135"/>
      <c r="O10" s="135"/>
      <c r="P10" s="135"/>
      <c r="Q10" s="135"/>
      <c r="R10" s="135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8" customHeight="1">
      <c r="A11" s="2"/>
      <c r="B11" s="182" t="s">
        <v>46</v>
      </c>
      <c r="C11" s="192" t="s">
        <v>216</v>
      </c>
      <c r="D11" s="192" t="s">
        <v>217</v>
      </c>
      <c r="E11" s="189" t="s">
        <v>128</v>
      </c>
      <c r="F11" s="164" t="s">
        <v>198</v>
      </c>
      <c r="G11" s="169">
        <v>746762000</v>
      </c>
      <c r="H11" s="170">
        <v>423802541</v>
      </c>
      <c r="I11" s="160">
        <f t="shared" si="1"/>
        <v>322959459</v>
      </c>
      <c r="J11" s="161">
        <f t="shared" si="0"/>
        <v>0.56752022866723262</v>
      </c>
      <c r="K11" s="135"/>
      <c r="L11" s="135"/>
      <c r="M11" s="135"/>
      <c r="N11" s="135"/>
      <c r="O11" s="135"/>
      <c r="P11" s="135"/>
      <c r="Q11" s="135"/>
      <c r="R11" s="13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54" customHeight="1">
      <c r="A12" s="2"/>
      <c r="B12" s="156" t="s">
        <v>49</v>
      </c>
      <c r="C12" s="191" t="s">
        <v>133</v>
      </c>
      <c r="D12" s="192" t="s">
        <v>218</v>
      </c>
      <c r="E12" s="189" t="s">
        <v>128</v>
      </c>
      <c r="F12" s="164" t="s">
        <v>198</v>
      </c>
      <c r="G12" s="169">
        <v>57200000</v>
      </c>
      <c r="H12" s="171"/>
      <c r="I12" s="160">
        <f t="shared" si="1"/>
        <v>57200000</v>
      </c>
      <c r="J12" s="161">
        <v>0</v>
      </c>
      <c r="K12" s="135"/>
      <c r="L12" s="135"/>
      <c r="M12" s="135"/>
      <c r="N12" s="135"/>
      <c r="O12" s="135"/>
      <c r="P12" s="135"/>
      <c r="Q12" s="135"/>
      <c r="R12" s="135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45.75" customHeight="1">
      <c r="A13" s="2"/>
      <c r="B13" s="156" t="s">
        <v>52</v>
      </c>
      <c r="C13" s="191" t="s">
        <v>133</v>
      </c>
      <c r="D13" s="192" t="s">
        <v>219</v>
      </c>
      <c r="E13" s="189" t="s">
        <v>128</v>
      </c>
      <c r="F13" s="164" t="s">
        <v>198</v>
      </c>
      <c r="G13" s="167">
        <v>1000000000</v>
      </c>
      <c r="H13" s="168">
        <v>146319649</v>
      </c>
      <c r="I13" s="160">
        <f t="shared" si="1"/>
        <v>853680351</v>
      </c>
      <c r="J13" s="161">
        <f>+H13/G13</f>
        <v>0.146319649</v>
      </c>
      <c r="K13" s="135"/>
      <c r="L13" s="135"/>
      <c r="M13" s="135"/>
      <c r="N13" s="135"/>
      <c r="O13" s="135"/>
      <c r="P13" s="135"/>
      <c r="Q13" s="135"/>
      <c r="R13" s="135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51.75" customHeight="1">
      <c r="A14" s="10"/>
      <c r="B14" s="156" t="s">
        <v>55</v>
      </c>
      <c r="C14" s="193" t="s">
        <v>220</v>
      </c>
      <c r="D14" s="192" t="s">
        <v>221</v>
      </c>
      <c r="E14" s="189" t="s">
        <v>128</v>
      </c>
      <c r="F14" s="164" t="s">
        <v>198</v>
      </c>
      <c r="G14" s="172">
        <v>1000000000</v>
      </c>
      <c r="H14" s="168">
        <v>903033280</v>
      </c>
      <c r="I14" s="160">
        <f t="shared" si="1"/>
        <v>96966720</v>
      </c>
      <c r="J14" s="161">
        <f>+H14/G14</f>
        <v>0.90303328000000005</v>
      </c>
      <c r="K14" s="134"/>
      <c r="L14" s="134"/>
      <c r="M14" s="134"/>
      <c r="N14" s="134"/>
      <c r="O14" s="134"/>
      <c r="P14" s="134"/>
      <c r="Q14" s="134"/>
      <c r="R14" s="134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44.25" customHeight="1">
      <c r="A15" s="10"/>
      <c r="B15" s="156" t="s">
        <v>59</v>
      </c>
      <c r="C15" s="191" t="s">
        <v>133</v>
      </c>
      <c r="D15" s="192" t="s">
        <v>222</v>
      </c>
      <c r="E15" s="189" t="s">
        <v>128</v>
      </c>
      <c r="F15" s="158" t="s">
        <v>198</v>
      </c>
      <c r="G15" s="173">
        <v>1000000000</v>
      </c>
      <c r="H15" s="174">
        <v>592006549</v>
      </c>
      <c r="I15" s="160">
        <f t="shared" si="1"/>
        <v>407993451</v>
      </c>
      <c r="J15" s="161">
        <f>+H15/G15</f>
        <v>0.59200654900000005</v>
      </c>
      <c r="K15" s="134"/>
      <c r="L15" s="134"/>
      <c r="M15" s="134"/>
      <c r="N15" s="134"/>
      <c r="O15" s="134"/>
      <c r="P15" s="134"/>
      <c r="Q15" s="134"/>
      <c r="R15" s="134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40.5" customHeight="1">
      <c r="A16" s="10"/>
      <c r="B16" s="156" t="s">
        <v>62</v>
      </c>
      <c r="C16" s="191" t="s">
        <v>133</v>
      </c>
      <c r="D16" s="192" t="s">
        <v>223</v>
      </c>
      <c r="E16" s="189" t="s">
        <v>128</v>
      </c>
      <c r="F16" s="164" t="s">
        <v>198</v>
      </c>
      <c r="G16" s="167">
        <v>250523560</v>
      </c>
      <c r="H16" s="168">
        <v>90200840</v>
      </c>
      <c r="I16" s="160">
        <f t="shared" si="1"/>
        <v>160322720</v>
      </c>
      <c r="J16" s="161">
        <f>+H16/G16</f>
        <v>0.36004933029053238</v>
      </c>
      <c r="K16" s="134"/>
      <c r="L16" s="134"/>
      <c r="M16" s="134"/>
      <c r="N16" s="134"/>
      <c r="O16" s="134"/>
      <c r="P16" s="134"/>
      <c r="Q16" s="134"/>
      <c r="R16" s="134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44.25" customHeight="1">
      <c r="A17" s="10"/>
      <c r="B17" s="156" t="s">
        <v>64</v>
      </c>
      <c r="C17" s="191" t="s">
        <v>212</v>
      </c>
      <c r="D17" s="192" t="s">
        <v>224</v>
      </c>
      <c r="E17" s="189" t="s">
        <v>128</v>
      </c>
      <c r="F17" s="164" t="s">
        <v>198</v>
      </c>
      <c r="G17" s="165">
        <v>1400000000</v>
      </c>
      <c r="H17" s="168">
        <v>1232586731</v>
      </c>
      <c r="I17" s="160">
        <f t="shared" si="1"/>
        <v>167413269</v>
      </c>
      <c r="J17" s="161">
        <v>0</v>
      </c>
      <c r="K17" s="134"/>
      <c r="L17" s="134"/>
      <c r="M17" s="134"/>
      <c r="N17" s="134"/>
      <c r="O17" s="134"/>
      <c r="P17" s="134"/>
      <c r="Q17" s="134"/>
      <c r="R17" s="134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46.5" customHeight="1">
      <c r="A18" s="10"/>
      <c r="B18" s="156" t="s">
        <v>68</v>
      </c>
      <c r="C18" s="193" t="s">
        <v>196</v>
      </c>
      <c r="D18" s="192" t="s">
        <v>225</v>
      </c>
      <c r="E18" s="189" t="s">
        <v>128</v>
      </c>
      <c r="F18" s="164" t="s">
        <v>198</v>
      </c>
      <c r="G18" s="167">
        <v>500000000</v>
      </c>
      <c r="H18" s="168">
        <v>92000672</v>
      </c>
      <c r="I18" s="160">
        <f t="shared" si="1"/>
        <v>407999328</v>
      </c>
      <c r="J18" s="161">
        <f>+H18/G18</f>
        <v>0.18400134400000001</v>
      </c>
      <c r="K18" s="134"/>
      <c r="L18" s="134"/>
      <c r="M18" s="134"/>
      <c r="N18" s="134"/>
      <c r="O18" s="134"/>
      <c r="P18" s="134"/>
      <c r="Q18" s="134"/>
      <c r="R18" s="134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49.5" customHeight="1">
      <c r="A19" s="10"/>
      <c r="B19" s="156" t="s">
        <v>72</v>
      </c>
      <c r="C19" s="193" t="s">
        <v>226</v>
      </c>
      <c r="D19" s="192" t="s">
        <v>227</v>
      </c>
      <c r="E19" s="189" t="s">
        <v>128</v>
      </c>
      <c r="F19" s="164" t="s">
        <v>198</v>
      </c>
      <c r="G19" s="165">
        <v>3500000000</v>
      </c>
      <c r="H19" s="168">
        <v>1678249736</v>
      </c>
      <c r="I19" s="160">
        <f t="shared" si="1"/>
        <v>1821750264</v>
      </c>
      <c r="J19" s="161">
        <f>+H19/G19</f>
        <v>0.47949992457142859</v>
      </c>
      <c r="K19" s="134"/>
      <c r="L19" s="134"/>
      <c r="M19" s="134"/>
      <c r="N19" s="134"/>
      <c r="O19" s="134"/>
      <c r="P19" s="134"/>
      <c r="Q19" s="134"/>
      <c r="R19" s="134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38.25" customHeight="1">
      <c r="A20" s="10"/>
      <c r="B20" s="156" t="s">
        <v>75</v>
      </c>
      <c r="C20" s="193" t="s">
        <v>196</v>
      </c>
      <c r="D20" s="192" t="s">
        <v>228</v>
      </c>
      <c r="E20" s="190" t="s">
        <v>128</v>
      </c>
      <c r="F20" s="164" t="s">
        <v>198</v>
      </c>
      <c r="G20" s="169">
        <v>819810636</v>
      </c>
      <c r="H20" s="171">
        <v>0</v>
      </c>
      <c r="I20" s="160">
        <f t="shared" si="1"/>
        <v>819810636</v>
      </c>
      <c r="J20" s="161">
        <v>0</v>
      </c>
      <c r="K20" s="134"/>
      <c r="L20" s="134"/>
      <c r="M20" s="134"/>
      <c r="N20" s="134"/>
      <c r="O20" s="134"/>
      <c r="P20" s="134"/>
      <c r="Q20" s="134"/>
      <c r="R20" s="13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42.75" customHeight="1">
      <c r="A21" s="2"/>
      <c r="B21" s="194" t="s">
        <v>77</v>
      </c>
      <c r="C21" s="193" t="s">
        <v>229</v>
      </c>
      <c r="D21" s="192" t="s">
        <v>230</v>
      </c>
      <c r="E21" s="189" t="s">
        <v>128</v>
      </c>
      <c r="F21" s="164" t="s">
        <v>198</v>
      </c>
      <c r="G21" s="175">
        <v>857041886</v>
      </c>
      <c r="H21" s="168">
        <v>198248424</v>
      </c>
      <c r="I21" s="160">
        <f t="shared" si="1"/>
        <v>658793462</v>
      </c>
      <c r="J21" s="161">
        <f>+H21/G21</f>
        <v>0.23131707707457369</v>
      </c>
      <c r="K21" s="135"/>
      <c r="L21" s="135"/>
      <c r="M21" s="135"/>
      <c r="N21" s="135"/>
      <c r="O21" s="135"/>
      <c r="P21" s="135"/>
      <c r="Q21" s="135"/>
      <c r="R21" s="135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50.25" customHeight="1">
      <c r="A22" s="10"/>
      <c r="B22" s="156" t="s">
        <v>88</v>
      </c>
      <c r="C22" s="191" t="s">
        <v>212</v>
      </c>
      <c r="D22" s="192" t="s">
        <v>231</v>
      </c>
      <c r="E22" s="189" t="s">
        <v>128</v>
      </c>
      <c r="F22" s="164" t="s">
        <v>198</v>
      </c>
      <c r="G22" s="176">
        <v>120000000</v>
      </c>
      <c r="H22" s="171">
        <v>0</v>
      </c>
      <c r="I22" s="160">
        <f t="shared" si="1"/>
        <v>120000000</v>
      </c>
      <c r="J22" s="161">
        <f>+H22/G22</f>
        <v>0</v>
      </c>
      <c r="K22" s="134"/>
      <c r="L22" s="134"/>
      <c r="M22" s="134"/>
      <c r="N22" s="134"/>
      <c r="O22" s="134"/>
      <c r="P22" s="134"/>
      <c r="Q22" s="134"/>
      <c r="R22" s="134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43.5" customHeight="1">
      <c r="A23" s="10"/>
      <c r="B23" s="156" t="s">
        <v>91</v>
      </c>
      <c r="C23" s="191" t="s">
        <v>232</v>
      </c>
      <c r="D23" s="192" t="s">
        <v>233</v>
      </c>
      <c r="E23" s="189" t="s">
        <v>128</v>
      </c>
      <c r="F23" s="164" t="s">
        <v>198</v>
      </c>
      <c r="G23" s="176">
        <v>1171898066</v>
      </c>
      <c r="H23" s="177">
        <v>0</v>
      </c>
      <c r="I23" s="160">
        <f t="shared" si="1"/>
        <v>1171898066</v>
      </c>
      <c r="J23" s="161">
        <v>0</v>
      </c>
      <c r="K23" s="134"/>
      <c r="L23" s="134"/>
      <c r="M23" s="134"/>
      <c r="N23" s="134"/>
      <c r="O23" s="134"/>
      <c r="P23" s="134"/>
      <c r="Q23" s="134"/>
      <c r="R23" s="134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60" customHeight="1">
      <c r="A24" s="10"/>
      <c r="B24" s="156" t="s">
        <v>92</v>
      </c>
      <c r="C24" s="191" t="s">
        <v>234</v>
      </c>
      <c r="D24" s="192" t="s">
        <v>235</v>
      </c>
      <c r="E24" s="189" t="s">
        <v>128</v>
      </c>
      <c r="F24" s="164" t="s">
        <v>198</v>
      </c>
      <c r="G24" s="176">
        <v>471938823</v>
      </c>
      <c r="H24" s="177"/>
      <c r="I24" s="160">
        <f t="shared" si="1"/>
        <v>471938823</v>
      </c>
      <c r="J24" s="161">
        <v>0</v>
      </c>
      <c r="K24" s="134"/>
      <c r="L24" s="134"/>
      <c r="M24" s="134"/>
      <c r="N24" s="134"/>
      <c r="O24" s="134"/>
      <c r="P24" s="134"/>
      <c r="Q24" s="134"/>
      <c r="R24" s="134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54.75" customHeight="1">
      <c r="A25" s="10"/>
      <c r="B25" s="157" t="s">
        <v>96</v>
      </c>
      <c r="C25" s="191" t="s">
        <v>232</v>
      </c>
      <c r="D25" s="192" t="s">
        <v>236</v>
      </c>
      <c r="E25" s="189" t="s">
        <v>128</v>
      </c>
      <c r="F25" s="164" t="s">
        <v>198</v>
      </c>
      <c r="G25" s="176">
        <v>645153986</v>
      </c>
      <c r="H25" s="178"/>
      <c r="I25" s="160">
        <f t="shared" si="1"/>
        <v>645153986</v>
      </c>
      <c r="J25" s="161">
        <v>0</v>
      </c>
      <c r="K25" s="134"/>
      <c r="L25" s="134"/>
      <c r="M25" s="134"/>
      <c r="N25" s="134"/>
      <c r="O25" s="134"/>
      <c r="P25" s="134"/>
      <c r="Q25" s="134"/>
      <c r="R25" s="134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48" customHeight="1">
      <c r="A26" s="10"/>
      <c r="B26" s="157" t="s">
        <v>97</v>
      </c>
      <c r="C26" s="191" t="s">
        <v>133</v>
      </c>
      <c r="D26" s="192" t="s">
        <v>237</v>
      </c>
      <c r="E26" s="189" t="s">
        <v>128</v>
      </c>
      <c r="F26" s="164" t="s">
        <v>198</v>
      </c>
      <c r="G26" s="180">
        <v>203000000</v>
      </c>
      <c r="H26" s="181"/>
      <c r="I26" s="160">
        <f t="shared" si="1"/>
        <v>203000000</v>
      </c>
      <c r="J26" s="161">
        <v>0</v>
      </c>
      <c r="K26" s="134"/>
      <c r="L26" s="134"/>
      <c r="M26" s="134"/>
      <c r="N26" s="134"/>
      <c r="O26" s="134"/>
      <c r="P26" s="134"/>
      <c r="Q26" s="134"/>
      <c r="R26" s="134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5.75" customHeight="1">
      <c r="A27" s="10"/>
      <c r="B27" s="209" t="s">
        <v>206</v>
      </c>
      <c r="C27" s="210"/>
      <c r="D27" s="210"/>
      <c r="E27" s="210"/>
      <c r="F27" s="210"/>
      <c r="G27" s="140">
        <f>SUM(G6:G26)</f>
        <v>19265328957</v>
      </c>
      <c r="H27" s="140">
        <f>SUM(H6:H26)</f>
        <v>6713241658</v>
      </c>
      <c r="I27" s="140">
        <f>SUM(I6:I26)</f>
        <v>12552087299</v>
      </c>
      <c r="J27" s="141">
        <f>+H27/G27</f>
        <v>0.34846234253169933</v>
      </c>
      <c r="K27" s="134"/>
      <c r="L27" s="134"/>
      <c r="M27" s="134"/>
      <c r="N27" s="134"/>
      <c r="O27" s="134"/>
      <c r="P27" s="134"/>
      <c r="Q27" s="134"/>
      <c r="R27" s="134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46.5" customHeight="1">
      <c r="A28" s="10"/>
      <c r="B28" s="182" t="s">
        <v>77</v>
      </c>
      <c r="C28" s="193" t="s">
        <v>229</v>
      </c>
      <c r="D28" s="192" t="s">
        <v>230</v>
      </c>
      <c r="E28" s="182" t="s">
        <v>128</v>
      </c>
      <c r="F28" s="158" t="s">
        <v>194</v>
      </c>
      <c r="G28" s="159">
        <v>1530000000</v>
      </c>
      <c r="H28" s="198">
        <v>732416120</v>
      </c>
      <c r="I28" s="160">
        <f>+G28-H28</f>
        <v>797583880</v>
      </c>
      <c r="J28" s="161">
        <f>+H28/G28</f>
        <v>0.47870334640522877</v>
      </c>
      <c r="K28" s="134"/>
      <c r="L28" s="134"/>
      <c r="M28" s="134"/>
      <c r="N28" s="134"/>
      <c r="O28" s="134"/>
      <c r="P28" s="134"/>
      <c r="Q28" s="134"/>
      <c r="R28" s="134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37.5" customHeight="1">
      <c r="A29" s="10"/>
      <c r="B29" s="182" t="s">
        <v>77</v>
      </c>
      <c r="C29" s="193" t="s">
        <v>229</v>
      </c>
      <c r="D29" s="192" t="s">
        <v>230</v>
      </c>
      <c r="E29" s="182" t="s">
        <v>128</v>
      </c>
      <c r="F29" s="158" t="s">
        <v>201</v>
      </c>
      <c r="G29" s="159">
        <v>112958114</v>
      </c>
      <c r="H29" s="198">
        <v>9896055</v>
      </c>
      <c r="I29" s="160">
        <f>+G29-H29</f>
        <v>103062059</v>
      </c>
      <c r="J29" s="161">
        <f>+H29/G29</f>
        <v>8.7608181914227076E-2</v>
      </c>
      <c r="K29" s="134"/>
      <c r="L29" s="134"/>
      <c r="M29" s="134"/>
      <c r="N29" s="134"/>
      <c r="O29" s="134"/>
      <c r="P29" s="134"/>
      <c r="Q29" s="134"/>
      <c r="R29" s="134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32.25" customHeight="1">
      <c r="A30" s="10"/>
      <c r="B30" s="211" t="s">
        <v>207</v>
      </c>
      <c r="C30" s="211"/>
      <c r="D30" s="211"/>
      <c r="E30" s="211"/>
      <c r="F30" s="211"/>
      <c r="G30" s="142">
        <f>+G29+G28</f>
        <v>1642958114</v>
      </c>
      <c r="H30" s="143">
        <f>+H29+H28</f>
        <v>742312175</v>
      </c>
      <c r="I30" s="144">
        <f>+I29+I28</f>
        <v>900645939</v>
      </c>
      <c r="J30" s="141">
        <f>+H30/G30</f>
        <v>0.45181442464941624</v>
      </c>
      <c r="K30" s="134"/>
      <c r="L30" s="134"/>
      <c r="M30" s="134"/>
      <c r="N30" s="134"/>
      <c r="O30" s="134"/>
      <c r="P30" s="134"/>
      <c r="Q30" s="134"/>
      <c r="R30" s="134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5" customHeight="1">
      <c r="A31" s="10"/>
      <c r="B31" s="211" t="s">
        <v>208</v>
      </c>
      <c r="C31" s="211"/>
      <c r="D31" s="211"/>
      <c r="E31" s="211"/>
      <c r="F31" s="211"/>
      <c r="G31" s="142">
        <f>+G30+G27</f>
        <v>20908287071</v>
      </c>
      <c r="H31" s="143">
        <f>+H30+H27</f>
        <v>7455553833</v>
      </c>
      <c r="I31" s="144">
        <f>+I30+I27</f>
        <v>13452733238</v>
      </c>
      <c r="J31" s="141">
        <f>+H31/G31</f>
        <v>0.35658367458235862</v>
      </c>
      <c r="K31" s="134"/>
      <c r="L31" s="134"/>
      <c r="M31" s="134"/>
      <c r="N31" s="134"/>
      <c r="O31" s="134"/>
      <c r="P31" s="134"/>
      <c r="Q31" s="134"/>
      <c r="R31" s="134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20.25" customHeight="1">
      <c r="A32" s="10"/>
      <c r="B32" s="184"/>
      <c r="C32" s="184"/>
      <c r="D32" s="185"/>
      <c r="E32" s="185"/>
      <c r="F32" s="185"/>
      <c r="G32" s="186"/>
      <c r="H32" s="187"/>
      <c r="I32" s="163"/>
      <c r="J32" s="163"/>
      <c r="K32" s="134"/>
      <c r="L32" s="134"/>
      <c r="M32" s="134"/>
      <c r="N32" s="134"/>
      <c r="O32" s="134"/>
      <c r="P32" s="134"/>
      <c r="Q32" s="134"/>
      <c r="R32" s="134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5" customHeight="1">
      <c r="A33" s="10"/>
      <c r="B33" s="278" t="s">
        <v>255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1.25" customHeight="1">
      <c r="A34" s="10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33.75" customHeight="1">
      <c r="A35" s="10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1.25" customHeight="1">
      <c r="A36" s="10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1.25" customHeight="1">
      <c r="A37" s="10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1.25" customHeight="1">
      <c r="A38" s="10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48.75" customHeight="1">
      <c r="A39" s="10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33.75" customHeight="1">
      <c r="A40" s="10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5" customHeight="1">
      <c r="A41" s="10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5" customHeight="1">
      <c r="A42" s="10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5" customHeight="1">
      <c r="A43" s="10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1.25" customHeight="1">
      <c r="A44" s="10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1.25" customHeight="1">
      <c r="A45" s="10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33.75" customHeight="1">
      <c r="A46" s="10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1.25" customHeight="1">
      <c r="A47" s="10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67.5" customHeight="1">
      <c r="A48" s="10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44.25" customHeight="1">
      <c r="A49" s="10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48" customHeight="1">
      <c r="A50" s="10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61.5" customHeight="1">
      <c r="A51" s="10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76.5" customHeight="1">
      <c r="A52" s="10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66.75" customHeight="1">
      <c r="A53" s="10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66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7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4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5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56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4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3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4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4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65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1.2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1.2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1.2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1.2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1.2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1.2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5.7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</row>
    <row r="276" spans="1:34" ht="15.7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</row>
    <row r="277" spans="1:34" ht="15.7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</row>
    <row r="278" spans="1:34" ht="15.7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</row>
    <row r="279" spans="1:34" ht="15.7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</row>
    <row r="280" spans="1:34" ht="15.7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</row>
    <row r="281" spans="1:34" ht="15.7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</row>
    <row r="282" spans="1:34" ht="15.7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</row>
    <row r="283" spans="1:34" ht="15.7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</row>
    <row r="284" spans="1:34" ht="15.7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</row>
    <row r="285" spans="1:34" ht="15.7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</row>
    <row r="286" spans="1:34" ht="15.7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</row>
    <row r="287" spans="1:34" ht="15.7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</row>
    <row r="288" spans="1:34" ht="15.7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</row>
    <row r="289" spans="1:34" ht="15.7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</row>
    <row r="290" spans="1:34" ht="15.7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</row>
    <row r="291" spans="1:34" ht="15.7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</row>
    <row r="292" spans="1:34" ht="15.7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</row>
    <row r="293" spans="1:34" ht="15.7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</row>
    <row r="294" spans="1:34" ht="15.7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</row>
    <row r="295" spans="1:34" ht="15.7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</row>
    <row r="296" spans="1:34" ht="15.7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</row>
    <row r="297" spans="1:34" ht="15.7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</row>
    <row r="298" spans="1:34" ht="15.7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</row>
    <row r="299" spans="1:34" ht="15.7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</row>
    <row r="300" spans="1:34" ht="15.7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</row>
    <row r="301" spans="1:34" ht="15.7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</row>
    <row r="302" spans="1:34" ht="15.7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</row>
    <row r="303" spans="1:34" ht="15.7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</row>
    <row r="304" spans="1:34" ht="15.7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</row>
    <row r="305" spans="1:34" ht="15.7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</row>
    <row r="306" spans="1:34" ht="15.7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</row>
    <row r="307" spans="1:34" ht="15.7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</row>
    <row r="308" spans="1:34" ht="15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</row>
    <row r="309" spans="1:34" ht="15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</row>
    <row r="310" spans="1:34" ht="15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</row>
    <row r="311" spans="1:34" ht="15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</row>
    <row r="312" spans="1:34" ht="15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</row>
    <row r="313" spans="1:34" ht="15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</row>
    <row r="314" spans="1:34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</row>
    <row r="315" spans="1:34" ht="15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</row>
    <row r="316" spans="1:34" ht="15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</row>
    <row r="317" spans="1:34" ht="15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</row>
    <row r="318" spans="1:34" ht="15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</row>
    <row r="319" spans="1:34" ht="15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</row>
    <row r="320" spans="1:34" ht="15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</row>
    <row r="321" spans="1:34" ht="15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</row>
    <row r="322" spans="1:34" ht="15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</row>
    <row r="323" spans="1:34" ht="15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</row>
    <row r="324" spans="1:34" ht="15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</row>
    <row r="325" spans="1:34" ht="15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</row>
    <row r="326" spans="1:34" ht="15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</row>
    <row r="327" spans="1:34" ht="15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</row>
    <row r="328" spans="1:34" ht="15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</row>
    <row r="329" spans="1:34" ht="15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</row>
    <row r="330" spans="1:34" ht="15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</row>
    <row r="331" spans="1:34" ht="15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</row>
    <row r="332" spans="1:34" ht="15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</row>
    <row r="333" spans="1:34" ht="15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</row>
    <row r="334" spans="1:34" ht="15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</row>
    <row r="335" spans="1:34" ht="15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</row>
    <row r="336" spans="1:34" ht="15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</row>
    <row r="337" spans="1:34" ht="15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</row>
    <row r="338" spans="1:34" ht="15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</row>
    <row r="339" spans="1:34" ht="15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</row>
    <row r="340" spans="1:34" ht="15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</row>
    <row r="341" spans="1:34" ht="15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</row>
    <row r="342" spans="1:34" ht="15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</row>
    <row r="343" spans="1:34" ht="15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</row>
    <row r="344" spans="1:34" ht="15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</row>
    <row r="345" spans="1:34" ht="15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</row>
    <row r="346" spans="1:34" ht="15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</row>
    <row r="347" spans="1:34" ht="15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</row>
    <row r="348" spans="1:34" ht="15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</row>
    <row r="349" spans="1:34" ht="15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</row>
    <row r="350" spans="1:34" ht="15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</row>
    <row r="351" spans="1:34" ht="15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</row>
    <row r="352" spans="1:34" ht="15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</row>
    <row r="353" spans="1:34" ht="15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</row>
    <row r="354" spans="1:34" ht="15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</row>
    <row r="355" spans="1:34" ht="15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</row>
    <row r="356" spans="1:34" ht="15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</row>
    <row r="357" spans="1:34" ht="15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</row>
    <row r="358" spans="1:34" ht="15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</row>
    <row r="359" spans="1:34" ht="15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</row>
    <row r="360" spans="1:34" ht="15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</row>
    <row r="361" spans="1:34" ht="15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</row>
    <row r="362" spans="1:34" ht="15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</row>
    <row r="363" spans="1:34" ht="15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</row>
    <row r="364" spans="1:34" ht="15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</row>
    <row r="365" spans="1:34" ht="15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</row>
    <row r="366" spans="1:34" ht="15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</row>
    <row r="367" spans="1:34" ht="15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</row>
    <row r="368" spans="1:34" ht="15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</row>
    <row r="369" spans="1:34" ht="15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</row>
    <row r="370" spans="1:34" ht="15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</row>
    <row r="371" spans="1:34" ht="15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</row>
    <row r="372" spans="1:34" ht="15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</row>
    <row r="373" spans="1:34" ht="15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</row>
    <row r="374" spans="1:34" ht="15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</row>
    <row r="375" spans="1:34" ht="15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</row>
    <row r="376" spans="1:34" ht="15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</row>
    <row r="377" spans="1:34" ht="15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</row>
    <row r="378" spans="1:34" ht="15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</row>
    <row r="379" spans="1:34" ht="15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</row>
    <row r="380" spans="1:34" ht="15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</row>
    <row r="381" spans="1:34" ht="15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</row>
    <row r="382" spans="1:34" ht="15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</row>
    <row r="383" spans="1:34" ht="15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</row>
    <row r="384" spans="1:34" ht="15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</row>
    <row r="385" spans="1:34" ht="15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</row>
    <row r="386" spans="1:34" ht="15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</row>
    <row r="387" spans="1:34" ht="15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</row>
    <row r="388" spans="1:34" ht="15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</row>
    <row r="389" spans="1:34" ht="15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</row>
    <row r="390" spans="1:34" ht="15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</row>
    <row r="391" spans="1:34" ht="15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</row>
    <row r="392" spans="1:34" ht="15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</row>
    <row r="393" spans="1:34" ht="15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</row>
    <row r="394" spans="1:34" ht="15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</row>
    <row r="395" spans="1:34" ht="15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</row>
    <row r="396" spans="1:34" ht="15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</row>
    <row r="397" spans="1:34" ht="15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</row>
    <row r="398" spans="1:34" ht="15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</row>
    <row r="399" spans="1:34" ht="15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</row>
    <row r="400" spans="1:34" ht="15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</row>
    <row r="401" spans="1:34" ht="15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</row>
    <row r="402" spans="1:34" ht="15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</row>
    <row r="403" spans="1:34" ht="15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</row>
    <row r="404" spans="1:34" ht="15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</row>
    <row r="405" spans="1:34" ht="15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</row>
    <row r="406" spans="1:34" ht="15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</row>
    <row r="407" spans="1:34" ht="15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</row>
    <row r="408" spans="1:34" ht="15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</row>
    <row r="409" spans="1:34" ht="15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</row>
    <row r="410" spans="1:34" ht="15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</row>
    <row r="411" spans="1:34" ht="15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</row>
    <row r="412" spans="1:34" ht="15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</row>
    <row r="413" spans="1:34" ht="15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</row>
    <row r="414" spans="1:34" ht="15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</row>
    <row r="415" spans="1:34" ht="15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</row>
    <row r="416" spans="1:34" ht="15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</row>
    <row r="417" spans="1:34" ht="15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</row>
    <row r="418" spans="1:34" ht="15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</row>
    <row r="419" spans="1:34" ht="15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</row>
    <row r="420" spans="1:34" ht="15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</row>
    <row r="421" spans="1:34" ht="15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</row>
    <row r="422" spans="1:34" ht="15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</row>
    <row r="423" spans="1:34" ht="15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</row>
    <row r="424" spans="1:34" ht="15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</row>
    <row r="425" spans="1:34" ht="15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</row>
    <row r="426" spans="1:34" ht="15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</row>
    <row r="427" spans="1:34" ht="15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</row>
    <row r="428" spans="1:34" ht="15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</row>
    <row r="429" spans="1:34" ht="15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</row>
    <row r="430" spans="1:34" ht="15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</row>
    <row r="431" spans="1:34" ht="15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</row>
    <row r="432" spans="1:34" ht="15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</row>
    <row r="433" spans="1:34" ht="15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</row>
    <row r="434" spans="1:34" ht="15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</row>
    <row r="435" spans="1:34" ht="15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</row>
    <row r="436" spans="1:34" ht="15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</row>
    <row r="437" spans="1:34" ht="15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</row>
    <row r="438" spans="1:34" ht="15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</row>
    <row r="439" spans="1:34" ht="15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</row>
    <row r="440" spans="1:34" ht="15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</row>
    <row r="441" spans="1:34" ht="15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</row>
    <row r="442" spans="1:34" ht="15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</row>
    <row r="443" spans="1:34" ht="15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</row>
    <row r="444" spans="1:34" ht="15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</row>
    <row r="445" spans="1:34" ht="15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</row>
    <row r="446" spans="1:34" ht="15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</row>
    <row r="447" spans="1:34" ht="15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</row>
    <row r="448" spans="1:34" ht="15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</row>
    <row r="449" spans="1:34" ht="15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</row>
    <row r="450" spans="1:34" ht="15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</row>
    <row r="451" spans="1:34" ht="15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</row>
    <row r="452" spans="1:34" ht="15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</row>
    <row r="453" spans="1:34" ht="15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</row>
    <row r="454" spans="1:34" ht="15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</row>
    <row r="455" spans="1:34" ht="15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</row>
    <row r="456" spans="1:34" ht="15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</row>
    <row r="457" spans="1:34" ht="15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</row>
    <row r="458" spans="1:34" ht="15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</row>
    <row r="459" spans="1:34" ht="15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</row>
    <row r="460" spans="1:34" ht="15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</row>
    <row r="461" spans="1:34" ht="15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</row>
    <row r="462" spans="1:34" ht="15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</row>
    <row r="463" spans="1:34" ht="15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</row>
    <row r="464" spans="1:34" ht="15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</row>
    <row r="465" spans="1:34" ht="15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</row>
    <row r="466" spans="1:34" ht="15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</row>
    <row r="467" spans="1:34" ht="15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</row>
    <row r="468" spans="1:34" ht="15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</row>
    <row r="469" spans="1:34" ht="15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</row>
    <row r="470" spans="1:34" ht="15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</row>
    <row r="471" spans="1:34" ht="15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</row>
    <row r="472" spans="1:34" ht="15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</row>
    <row r="473" spans="1:34" ht="15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</row>
    <row r="474" spans="1:34" ht="15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</row>
    <row r="475" spans="1:34" ht="15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</row>
    <row r="476" spans="1:34" ht="15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</row>
    <row r="477" spans="1:34" ht="15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</row>
    <row r="478" spans="1:34" ht="15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</row>
    <row r="479" spans="1:34" ht="15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</row>
    <row r="480" spans="1:34" ht="15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</row>
    <row r="481" spans="1:34" ht="15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</row>
    <row r="482" spans="1:34" ht="15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</row>
    <row r="483" spans="1:34" ht="15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</row>
    <row r="484" spans="1:34" ht="15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</row>
    <row r="485" spans="1:34" ht="15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</row>
    <row r="486" spans="1:34" ht="15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</row>
    <row r="487" spans="1:34" ht="15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</row>
    <row r="488" spans="1:34" ht="15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</row>
    <row r="489" spans="1:34" ht="15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</row>
    <row r="490" spans="1:34" ht="15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</row>
    <row r="491" spans="1:34" ht="15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</row>
    <row r="492" spans="1:34" ht="15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</row>
    <row r="493" spans="1:34" ht="15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</row>
    <row r="494" spans="1:34" ht="15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</row>
    <row r="495" spans="1:34" ht="15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</row>
    <row r="496" spans="1:34" ht="15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</row>
    <row r="497" spans="1:34" ht="15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</row>
    <row r="498" spans="1:34" ht="15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</row>
    <row r="499" spans="1:34" ht="15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</row>
    <row r="500" spans="1:34" ht="15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</row>
    <row r="501" spans="1:34" ht="15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</row>
    <row r="502" spans="1:34" ht="15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</row>
    <row r="503" spans="1:34" ht="15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</row>
    <row r="504" spans="1:34" ht="15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</row>
    <row r="505" spans="1:34" ht="15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</row>
    <row r="506" spans="1:34" ht="15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</row>
    <row r="507" spans="1:34" ht="15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</row>
    <row r="508" spans="1:34" ht="15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</row>
    <row r="509" spans="1:34" ht="15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</row>
    <row r="510" spans="1:34" ht="15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</row>
    <row r="511" spans="1:34" ht="15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</row>
    <row r="512" spans="1:34" ht="15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</row>
    <row r="513" spans="1:34" ht="15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</row>
    <row r="514" spans="1:34" ht="15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</row>
    <row r="515" spans="1:34" ht="15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</row>
    <row r="516" spans="1:34" ht="15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</row>
    <row r="517" spans="1:34" ht="15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</row>
    <row r="518" spans="1:34" ht="15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</row>
    <row r="519" spans="1:34" ht="15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</row>
    <row r="520" spans="1:34" ht="15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</row>
    <row r="521" spans="1:34" ht="15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</row>
    <row r="522" spans="1:34" ht="15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</row>
    <row r="523" spans="1:34" ht="15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</row>
    <row r="524" spans="1:34" ht="15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</row>
    <row r="525" spans="1:34" ht="15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</row>
    <row r="526" spans="1:34" ht="15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</row>
    <row r="527" spans="1:34" ht="15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</row>
    <row r="528" spans="1:34" ht="15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</row>
    <row r="529" spans="1:34" ht="15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</row>
    <row r="530" spans="1:34" ht="15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</row>
    <row r="531" spans="1:34" ht="15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</row>
    <row r="532" spans="1:34" ht="15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</row>
    <row r="533" spans="1:34" ht="15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</row>
    <row r="534" spans="1:34" ht="15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</row>
    <row r="535" spans="1:34" ht="15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</row>
    <row r="536" spans="1:34" ht="15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</row>
    <row r="537" spans="1:34" ht="15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</row>
    <row r="538" spans="1:34" ht="15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</row>
    <row r="539" spans="1:34" ht="15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</row>
    <row r="540" spans="1:34" ht="15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</row>
    <row r="541" spans="1:34" ht="15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</row>
    <row r="542" spans="1:34" ht="15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</row>
    <row r="543" spans="1:34" ht="15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</row>
    <row r="544" spans="1:34" ht="15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</row>
    <row r="545" spans="1:34" ht="15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</row>
    <row r="546" spans="1:34" ht="15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</row>
    <row r="547" spans="1:34" ht="15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</row>
    <row r="548" spans="1:34" ht="15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</row>
    <row r="549" spans="1:34" ht="15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</row>
    <row r="550" spans="1:34" ht="15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</row>
    <row r="551" spans="1:34" ht="15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</row>
    <row r="552" spans="1:34" ht="15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</row>
    <row r="553" spans="1:34" ht="15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</row>
    <row r="554" spans="1:34" ht="15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</row>
    <row r="555" spans="1:34" ht="15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</row>
    <row r="556" spans="1:34" ht="15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</row>
    <row r="557" spans="1:34" ht="15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</row>
    <row r="558" spans="1:34" ht="15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</row>
    <row r="559" spans="1:34" ht="15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</row>
    <row r="560" spans="1:34" ht="15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</row>
    <row r="561" spans="1:34" ht="15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</row>
    <row r="562" spans="1:34" ht="15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</row>
    <row r="563" spans="1:34" ht="15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</row>
    <row r="564" spans="1:34" ht="15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</row>
    <row r="565" spans="1:34" ht="15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</row>
    <row r="566" spans="1:34" ht="15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</row>
    <row r="567" spans="1:34" ht="15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</row>
    <row r="568" spans="1:34" ht="15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</row>
    <row r="569" spans="1:34" ht="15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</row>
    <row r="570" spans="1:34" ht="15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</row>
    <row r="571" spans="1:34" ht="15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</row>
    <row r="572" spans="1:34" ht="15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</row>
    <row r="573" spans="1:34" ht="15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</row>
    <row r="574" spans="1:34" ht="15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</row>
    <row r="575" spans="1:34" ht="15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</row>
    <row r="576" spans="1:34" ht="15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</row>
    <row r="577" spans="1:34" ht="15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</row>
    <row r="578" spans="1:34" ht="15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</row>
    <row r="579" spans="1:34" ht="15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</row>
    <row r="580" spans="1:34" ht="15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</row>
    <row r="581" spans="1:34" ht="15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</row>
    <row r="582" spans="1:34" ht="15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</row>
    <row r="583" spans="1:34" ht="15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</row>
    <row r="584" spans="1:34" ht="15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</row>
    <row r="585" spans="1:34" ht="15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</row>
    <row r="586" spans="1:34" ht="15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</row>
    <row r="587" spans="1:34" ht="15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</row>
    <row r="588" spans="1:34" ht="15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</row>
    <row r="589" spans="1:34" ht="15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</row>
    <row r="590" spans="1:34" ht="15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</row>
    <row r="591" spans="1:34" ht="15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</row>
    <row r="592" spans="1:34" ht="15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</row>
    <row r="593" spans="1:34" ht="15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</row>
    <row r="594" spans="1:34" ht="15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</row>
    <row r="595" spans="1:34" ht="15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</row>
    <row r="596" spans="1:34" ht="15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</row>
    <row r="597" spans="1:34" ht="15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</row>
    <row r="598" spans="1:34" ht="15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</row>
    <row r="599" spans="1:34" ht="15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</row>
    <row r="600" spans="1:34" ht="15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</row>
    <row r="601" spans="1:34" ht="15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</row>
    <row r="602" spans="1:34" ht="15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</row>
    <row r="603" spans="1:34" ht="15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</row>
    <row r="604" spans="1:34" ht="15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</row>
    <row r="605" spans="1:34" ht="15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</row>
    <row r="606" spans="1:34" ht="15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</row>
    <row r="607" spans="1:34" ht="15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</row>
    <row r="608" spans="1:34" ht="15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</row>
    <row r="609" spans="1:34" ht="15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</row>
    <row r="610" spans="1:34" ht="15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</row>
    <row r="611" spans="1:34" ht="15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</row>
    <row r="612" spans="1:34" ht="15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</row>
    <row r="613" spans="1:34" ht="15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</row>
    <row r="614" spans="1:34" ht="15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</row>
    <row r="615" spans="1:34" ht="15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</row>
    <row r="616" spans="1:34" ht="15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</row>
    <row r="617" spans="1:34" ht="15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</row>
    <row r="618" spans="1:34" ht="15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</row>
    <row r="619" spans="1:34" ht="15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</row>
    <row r="620" spans="1:34" ht="15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</row>
    <row r="621" spans="1:34" ht="15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</row>
    <row r="622" spans="1:34" ht="15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</row>
    <row r="623" spans="1:34" ht="15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</row>
    <row r="624" spans="1:34" ht="15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</row>
    <row r="625" spans="1:34" ht="15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</row>
    <row r="626" spans="1:34" ht="15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</row>
    <row r="627" spans="1:34" ht="15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</row>
    <row r="628" spans="1:34" ht="15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</row>
    <row r="629" spans="1:34" ht="15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</row>
    <row r="630" spans="1:34" ht="15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</row>
    <row r="631" spans="1:34" ht="15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</row>
    <row r="632" spans="1:34" ht="15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</row>
    <row r="633" spans="1:34" ht="15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</row>
    <row r="634" spans="1:34" ht="15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</row>
    <row r="635" spans="1:34" ht="15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</row>
    <row r="636" spans="1:34" ht="15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</row>
    <row r="637" spans="1:34" ht="15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</row>
    <row r="638" spans="1:34" ht="15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</row>
    <row r="639" spans="1:34" ht="15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</row>
    <row r="640" spans="1:34" ht="15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</row>
    <row r="641" spans="1:34" ht="15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</row>
    <row r="642" spans="1:34" ht="15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</row>
    <row r="643" spans="1:34" ht="15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</row>
    <row r="644" spans="1:34" ht="15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</row>
    <row r="645" spans="1:34" ht="15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</row>
    <row r="646" spans="1:34" ht="15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</row>
    <row r="647" spans="1:34" ht="15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</row>
    <row r="648" spans="1:34" ht="15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</row>
    <row r="649" spans="1:34" ht="15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</row>
    <row r="650" spans="1:34" ht="15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</row>
    <row r="651" spans="1:34" ht="15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</row>
    <row r="652" spans="1:34" ht="15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</row>
    <row r="653" spans="1:34" ht="15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</row>
    <row r="654" spans="1:34" ht="15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</row>
    <row r="655" spans="1:34" ht="15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</row>
    <row r="656" spans="1:34" ht="15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</row>
    <row r="657" spans="1:34" ht="15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</row>
    <row r="658" spans="1:34" ht="15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</row>
    <row r="659" spans="1:34" ht="15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</row>
    <row r="660" spans="1:34" ht="15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</row>
    <row r="661" spans="1:34" ht="15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</row>
    <row r="662" spans="1:34" ht="15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</row>
    <row r="663" spans="1:34" ht="15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</row>
    <row r="664" spans="1:34" ht="15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</row>
    <row r="665" spans="1:34" ht="15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</row>
    <row r="666" spans="1:34" ht="15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</row>
    <row r="667" spans="1:34" ht="15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</row>
    <row r="668" spans="1:34" ht="15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</row>
    <row r="669" spans="1:34" ht="15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</row>
    <row r="670" spans="1:34" ht="15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</row>
    <row r="671" spans="1:34" ht="15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</row>
    <row r="672" spans="1:34" ht="15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</row>
    <row r="673" spans="1:34" ht="15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</row>
    <row r="674" spans="1:34" ht="15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</row>
    <row r="675" spans="1:34" ht="15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</row>
    <row r="676" spans="1:34" ht="15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</row>
    <row r="677" spans="1:34" ht="15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</row>
    <row r="678" spans="1:34" ht="15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</row>
    <row r="679" spans="1:34" ht="15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</row>
    <row r="680" spans="1:34" ht="15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</row>
    <row r="681" spans="1:34" ht="15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</row>
    <row r="682" spans="1:34" ht="15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</row>
    <row r="683" spans="1:34" ht="15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</row>
    <row r="684" spans="1:34" ht="15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</row>
    <row r="685" spans="1:34" ht="15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</row>
    <row r="686" spans="1:34" ht="15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</row>
    <row r="687" spans="1:34" ht="15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</row>
    <row r="688" spans="1:34" ht="15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</row>
    <row r="689" spans="1:34" ht="15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</row>
    <row r="690" spans="1:34" ht="15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</row>
    <row r="691" spans="1:34" ht="15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</row>
    <row r="692" spans="1:34" ht="15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</row>
    <row r="693" spans="1:34" ht="15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</row>
    <row r="694" spans="1:34" ht="15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</row>
    <row r="695" spans="1:34" ht="15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</row>
    <row r="696" spans="1:34" ht="15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</row>
    <row r="697" spans="1:34" ht="15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</row>
    <row r="698" spans="1:34" ht="15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</row>
    <row r="699" spans="1:34" ht="15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</row>
    <row r="700" spans="1:34" ht="15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</row>
    <row r="701" spans="1:34" ht="15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</row>
    <row r="702" spans="1:34" ht="15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</row>
    <row r="703" spans="1:34" ht="15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</row>
    <row r="704" spans="1:34" ht="15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</row>
    <row r="705" spans="1:34" ht="15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</row>
    <row r="706" spans="1:34" ht="15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</row>
    <row r="707" spans="1:34" ht="15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</row>
    <row r="708" spans="1:34" ht="15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</row>
    <row r="709" spans="1:34" ht="15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</row>
    <row r="710" spans="1:34" ht="15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</row>
    <row r="711" spans="1:34" ht="15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</row>
    <row r="712" spans="1:34" ht="15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</row>
    <row r="713" spans="1:34" ht="15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</row>
    <row r="714" spans="1:34" ht="15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</row>
    <row r="715" spans="1:34" ht="15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</row>
    <row r="716" spans="1:34" ht="15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</row>
    <row r="717" spans="1:34" ht="15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</row>
    <row r="718" spans="1:34" ht="15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</row>
    <row r="719" spans="1:34" ht="15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</row>
    <row r="720" spans="1:34" ht="15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</row>
    <row r="721" spans="1:34" ht="15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</row>
    <row r="722" spans="1:34" ht="15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</row>
    <row r="723" spans="1:34" ht="15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</row>
    <row r="724" spans="1:34" ht="15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</row>
    <row r="725" spans="1:34" ht="15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</row>
    <row r="726" spans="1:34" ht="15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</row>
    <row r="727" spans="1:34" ht="15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</row>
    <row r="728" spans="1:34" ht="15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</row>
    <row r="729" spans="1:34" ht="15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</row>
    <row r="730" spans="1:34" ht="15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</row>
    <row r="731" spans="1:34" ht="15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</row>
    <row r="732" spans="1:34" ht="15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</row>
    <row r="733" spans="1:34" ht="15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</row>
    <row r="734" spans="1:34" ht="15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</row>
    <row r="735" spans="1:34" ht="15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</row>
    <row r="736" spans="1:34" ht="15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</row>
    <row r="737" spans="1:34" ht="15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</row>
    <row r="738" spans="1:34" ht="15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</row>
    <row r="739" spans="1:34" ht="15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</row>
    <row r="740" spans="1:34" ht="15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</row>
    <row r="741" spans="1:34" ht="15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</row>
    <row r="742" spans="1:34" ht="15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</row>
    <row r="743" spans="1:34" ht="15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</row>
    <row r="744" spans="1:34" ht="15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</row>
    <row r="745" spans="1:34" ht="15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</row>
    <row r="746" spans="1:34" ht="15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</row>
    <row r="747" spans="1:34" ht="15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</row>
    <row r="748" spans="1:34" ht="15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</row>
    <row r="749" spans="1:34" ht="15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</row>
    <row r="750" spans="1:34" ht="15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</row>
    <row r="751" spans="1:34" ht="15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</row>
    <row r="752" spans="1:34" ht="15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</row>
    <row r="753" spans="1:34" ht="15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</row>
    <row r="754" spans="1:34" ht="15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</row>
    <row r="755" spans="1:34" ht="15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</row>
    <row r="756" spans="1:34" ht="15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</row>
    <row r="757" spans="1:34" ht="15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</row>
    <row r="758" spans="1:34" ht="15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</row>
    <row r="759" spans="1:34" ht="15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</row>
    <row r="760" spans="1:34" ht="15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</row>
    <row r="761" spans="1:34" ht="15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</row>
    <row r="762" spans="1:34" ht="15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</row>
    <row r="763" spans="1:34" ht="15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</row>
    <row r="764" spans="1:34" ht="15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</row>
    <row r="765" spans="1:34" ht="15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</row>
    <row r="766" spans="1:34" ht="15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</row>
    <row r="767" spans="1:34" ht="15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</row>
    <row r="768" spans="1:34" ht="15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</row>
    <row r="769" spans="1:34" ht="15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</row>
    <row r="770" spans="1:34" ht="15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</row>
    <row r="771" spans="1:34" ht="15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</row>
    <row r="772" spans="1:34" ht="15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</row>
    <row r="773" spans="1:34" ht="15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</row>
    <row r="774" spans="1:34" ht="15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</row>
    <row r="775" spans="1:34" ht="15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</row>
    <row r="776" spans="1:34" ht="15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</row>
    <row r="777" spans="1:34" ht="15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</row>
    <row r="778" spans="1:34" ht="15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</row>
    <row r="779" spans="1:34" ht="15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</row>
    <row r="780" spans="1:34" ht="15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</row>
    <row r="781" spans="1:34" ht="15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</row>
    <row r="782" spans="1:34" ht="15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</row>
    <row r="783" spans="1:34" ht="15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</row>
    <row r="784" spans="1:34" ht="15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</row>
    <row r="785" spans="1:34" ht="15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</row>
    <row r="786" spans="1:34" ht="15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</row>
    <row r="787" spans="1:34" ht="15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</row>
    <row r="788" spans="1:34" ht="15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</row>
    <row r="789" spans="1:34" ht="15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</row>
    <row r="790" spans="1:34" ht="15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</row>
    <row r="791" spans="1:34" ht="15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</row>
    <row r="792" spans="1:34" ht="15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</row>
    <row r="793" spans="1:34" ht="15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</row>
    <row r="794" spans="1:34" ht="15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</row>
    <row r="795" spans="1:34" ht="15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</row>
    <row r="796" spans="1:34" ht="15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</row>
    <row r="797" spans="1:34" ht="15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</row>
    <row r="798" spans="1:34" ht="15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</row>
    <row r="799" spans="1:34" ht="15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</row>
    <row r="800" spans="1:34" ht="15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</row>
    <row r="801" spans="1:34" ht="15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</row>
    <row r="802" spans="1:34" ht="15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</row>
    <row r="803" spans="1:34" ht="15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</row>
    <row r="804" spans="1:34" ht="15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</row>
    <row r="805" spans="1:34" ht="15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</row>
    <row r="806" spans="1:34" ht="15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</row>
    <row r="807" spans="1:34" ht="15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</row>
    <row r="808" spans="1:34" ht="15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</row>
    <row r="809" spans="1:34" ht="15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</row>
    <row r="810" spans="1:34" ht="15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</row>
    <row r="811" spans="1:34" ht="15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</row>
    <row r="812" spans="1:34" ht="15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</row>
    <row r="813" spans="1:34" ht="15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</row>
    <row r="814" spans="1:34" ht="15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</row>
    <row r="815" spans="1:34" ht="15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</row>
    <row r="816" spans="1:34" ht="15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</row>
    <row r="817" spans="1:34" ht="15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</row>
    <row r="818" spans="1:34" ht="15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</row>
    <row r="819" spans="1:34" ht="15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</row>
    <row r="820" spans="1:34" ht="15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</row>
    <row r="821" spans="1:34" ht="15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</row>
    <row r="822" spans="1:34" ht="15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</row>
    <row r="823" spans="1:34" ht="15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</row>
    <row r="824" spans="1:34" ht="15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</row>
    <row r="825" spans="1:34" ht="15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</row>
    <row r="826" spans="1:34" ht="15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</row>
    <row r="827" spans="1:34" ht="15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</row>
    <row r="828" spans="1:34" ht="15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</row>
    <row r="829" spans="1:34" ht="15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</row>
    <row r="830" spans="1:34" ht="15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</row>
    <row r="831" spans="1:34" ht="15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</row>
    <row r="832" spans="1:34" ht="15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</row>
    <row r="833" spans="1:34" ht="15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</row>
    <row r="834" spans="1:34" ht="15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</row>
    <row r="835" spans="1:34" ht="15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</row>
    <row r="836" spans="1:34" ht="15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</row>
    <row r="837" spans="1:34" ht="15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</row>
    <row r="838" spans="1:34" ht="15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</row>
    <row r="839" spans="1:34" ht="15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</row>
    <row r="840" spans="1:34" ht="15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</row>
    <row r="841" spans="1:34" ht="15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</row>
    <row r="842" spans="1:34" ht="15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</row>
    <row r="843" spans="1:34" ht="15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</row>
    <row r="844" spans="1:34" ht="15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</row>
    <row r="845" spans="1:34" ht="15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</row>
    <row r="846" spans="1:34" ht="15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</row>
    <row r="847" spans="1:34" ht="15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</row>
    <row r="848" spans="1:34" ht="15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</row>
    <row r="849" spans="1:34" ht="15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</row>
    <row r="850" spans="1:34" ht="15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</row>
    <row r="851" spans="1:34" ht="15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</row>
    <row r="852" spans="1:34" ht="15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</row>
    <row r="853" spans="1:34" ht="15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</row>
    <row r="854" spans="1:34" ht="15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</row>
    <row r="855" spans="1:34" ht="15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</row>
    <row r="856" spans="1:34" ht="15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</row>
    <row r="857" spans="1:34" ht="15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</row>
    <row r="858" spans="1:34" ht="15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</row>
    <row r="859" spans="1:34" ht="15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</row>
    <row r="860" spans="1:34" ht="15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</row>
    <row r="861" spans="1:34" ht="15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</row>
    <row r="862" spans="1:34" ht="15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</row>
    <row r="863" spans="1:34" ht="15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</row>
    <row r="864" spans="1:34" ht="15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</row>
    <row r="865" spans="1:34" ht="15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</row>
    <row r="866" spans="1:34" ht="15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</row>
    <row r="867" spans="1:34" ht="15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</row>
    <row r="868" spans="1:34" ht="15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</row>
    <row r="869" spans="1:34" ht="15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</row>
    <row r="870" spans="1:34" ht="15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</row>
    <row r="871" spans="1:34" ht="15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</row>
    <row r="872" spans="1:34" ht="15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</row>
    <row r="873" spans="1:34" ht="15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</row>
    <row r="874" spans="1:34" ht="15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</row>
    <row r="875" spans="1:34" ht="15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</row>
    <row r="876" spans="1:34" ht="15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</row>
    <row r="877" spans="1:34" ht="15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</row>
    <row r="878" spans="1:34" ht="15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</row>
    <row r="879" spans="1:34" ht="15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</row>
    <row r="880" spans="1:34" ht="15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</row>
    <row r="881" spans="1:34" ht="15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</row>
    <row r="882" spans="1:34" ht="15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</row>
    <row r="883" spans="1:34" ht="15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</row>
    <row r="884" spans="1:34" ht="15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</row>
    <row r="885" spans="1:34" ht="15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</row>
    <row r="886" spans="1:34" ht="15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</row>
    <row r="887" spans="1:34" ht="15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</row>
    <row r="888" spans="1:34" ht="15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</row>
    <row r="889" spans="1:34" ht="15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</row>
    <row r="890" spans="1:34" ht="15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</row>
    <row r="891" spans="1:34" ht="15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</row>
    <row r="892" spans="1:34" ht="15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</row>
    <row r="893" spans="1:34" ht="15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</row>
    <row r="894" spans="1:34" ht="15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</row>
    <row r="895" spans="1:34" ht="15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</row>
    <row r="896" spans="1:34" ht="15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</row>
    <row r="897" spans="1:34" ht="15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</row>
    <row r="898" spans="1:34" ht="15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</row>
    <row r="899" spans="1:34" ht="15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</row>
    <row r="900" spans="1:34" ht="15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</row>
    <row r="901" spans="1:34" ht="15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</row>
    <row r="902" spans="1:34" ht="15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</row>
    <row r="903" spans="1:34" ht="15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</row>
    <row r="904" spans="1:34" ht="15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</row>
    <row r="905" spans="1:34" ht="15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</row>
    <row r="906" spans="1:34" ht="15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</row>
    <row r="907" spans="1:34" ht="15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</row>
    <row r="908" spans="1:34" ht="15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</row>
    <row r="909" spans="1:34" ht="15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</row>
    <row r="910" spans="1:34" ht="15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</row>
    <row r="911" spans="1:34" ht="15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</row>
    <row r="912" spans="1:34" ht="15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</row>
    <row r="913" spans="1:34" ht="15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</row>
    <row r="914" spans="1:34" ht="15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</row>
    <row r="915" spans="1:34" ht="15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</row>
    <row r="916" spans="1:34" ht="15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</row>
    <row r="917" spans="1:34" ht="15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</row>
    <row r="918" spans="1:34" ht="15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</row>
    <row r="919" spans="1:34" ht="15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</row>
    <row r="920" spans="1:34" ht="15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</row>
    <row r="921" spans="1:34" ht="15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</row>
    <row r="922" spans="1:34" ht="15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</row>
    <row r="923" spans="1:34" ht="15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</row>
    <row r="924" spans="1:34" ht="15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</row>
    <row r="925" spans="1:34" ht="15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</row>
    <row r="926" spans="1:34" ht="15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</row>
    <row r="927" spans="1:34" ht="15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</row>
    <row r="928" spans="1:34" ht="15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</row>
    <row r="929" spans="1:34" ht="15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</row>
    <row r="930" spans="1:34" ht="15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</row>
    <row r="931" spans="1:34" ht="15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</row>
    <row r="932" spans="1:34" ht="15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</row>
    <row r="933" spans="1:34" ht="15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</row>
    <row r="934" spans="1:34" ht="15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</row>
    <row r="935" spans="1:34" ht="15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</row>
    <row r="936" spans="1:34" ht="15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</row>
    <row r="937" spans="1:34" ht="15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</row>
    <row r="938" spans="1:34" ht="15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</row>
    <row r="939" spans="1:34" ht="15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</row>
    <row r="940" spans="1:34" ht="15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</row>
    <row r="941" spans="1:34" ht="15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</row>
    <row r="942" spans="1:34" ht="15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</row>
    <row r="943" spans="1:34" ht="15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</row>
    <row r="944" spans="1:34" ht="15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</row>
    <row r="945" spans="1:34" ht="15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</row>
    <row r="946" spans="1:34" ht="15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</row>
    <row r="947" spans="1:34" ht="15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</row>
    <row r="948" spans="1:34" ht="15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</row>
    <row r="949" spans="1:34" ht="15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</row>
    <row r="950" spans="1:34" ht="15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</row>
    <row r="951" spans="1:34" ht="15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</row>
    <row r="952" spans="1:34" ht="15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</row>
    <row r="953" spans="1:34" ht="15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</row>
    <row r="954" spans="1:34" ht="15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</row>
    <row r="955" spans="1:34" ht="15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</row>
    <row r="956" spans="1:34" ht="15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</row>
    <row r="957" spans="1:34" ht="15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</row>
    <row r="958" spans="1:34" ht="15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</row>
    <row r="959" spans="1:34" ht="15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</row>
    <row r="960" spans="1:34" ht="15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</row>
    <row r="961" spans="1:34" ht="15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</row>
    <row r="962" spans="1:34" ht="15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</row>
    <row r="963" spans="1:34" ht="15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</row>
    <row r="964" spans="1:34" ht="15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</row>
    <row r="965" spans="1:34" ht="15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</row>
    <row r="966" spans="1:34" ht="15.7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</row>
    <row r="967" spans="1:34" ht="15.7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</row>
    <row r="968" spans="1:34" ht="15.7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</row>
    <row r="969" spans="1:34" ht="15.7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</row>
    <row r="970" spans="1:34" ht="15.7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</row>
    <row r="971" spans="1:34" ht="15.7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</row>
    <row r="972" spans="1:34" ht="15.7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</row>
    <row r="973" spans="1:34" ht="15.7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</row>
    <row r="974" spans="1:34" ht="15.7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</row>
    <row r="975" spans="1:34" ht="15.7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</row>
    <row r="976" spans="1:34" ht="15.7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</row>
    <row r="977" spans="1:34" ht="15.7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</row>
    <row r="978" spans="1:34" ht="15.7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</row>
    <row r="979" spans="1:34" ht="15.7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</row>
    <row r="980" spans="1:34" ht="15.7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</row>
    <row r="981" spans="1:34" ht="15.7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</row>
    <row r="982" spans="1:34" ht="15.7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</row>
    <row r="983" spans="1:34" ht="15.7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</row>
    <row r="984" spans="1:34" ht="15.7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</row>
    <row r="985" spans="1:34" ht="15.7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</row>
    <row r="986" spans="1:34" ht="15.7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</row>
    <row r="987" spans="1:34" ht="15.7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</row>
    <row r="988" spans="1:34" ht="15.7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</row>
    <row r="989" spans="1:34" ht="15.7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</row>
    <row r="990" spans="1:34" ht="15.7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</row>
    <row r="991" spans="1:34" ht="15.7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</row>
    <row r="992" spans="1:34" ht="15.7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</row>
    <row r="993" spans="1:34" ht="15.7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</row>
  </sheetData>
  <mergeCells count="6">
    <mergeCell ref="D2:J2"/>
    <mergeCell ref="D3:J3"/>
    <mergeCell ref="D4:J4"/>
    <mergeCell ref="B27:F27"/>
    <mergeCell ref="B30:F30"/>
    <mergeCell ref="B31:F31"/>
  </mergeCells>
  <printOptions horizontalCentered="1"/>
  <pageMargins left="0.19685039370078741" right="0.19685039370078741" top="0.47244094488188981" bottom="7.874015748031496E-2" header="0" footer="0"/>
  <pageSetup orientation="landscape"/>
  <headerFooter>
    <oddHeader>&amp;C&amp;A</oddHeader>
    <oddFooter>&amp;CPágina &amp;P</oddFooter>
  </headerFooter>
  <rowBreaks count="1" manualBreakCount="1">
    <brk id="63" man="1"/>
  </row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0"/>
  <sheetViews>
    <sheetView showGridLines="0" workbookViewId="0"/>
  </sheetViews>
  <sheetFormatPr baseColWidth="10" defaultColWidth="14.42578125" defaultRowHeight="15" customHeight="1"/>
  <cols>
    <col min="1" max="1" width="3.42578125" customWidth="1"/>
    <col min="2" max="3" width="15.140625" customWidth="1"/>
    <col min="4" max="4" width="32" customWidth="1"/>
    <col min="5" max="5" width="12.7109375" customWidth="1"/>
    <col min="6" max="6" width="12.5703125" customWidth="1"/>
    <col min="7" max="7" width="13.42578125" customWidth="1"/>
    <col min="8" max="8" width="8.5703125" customWidth="1"/>
    <col min="9" max="9" width="25.7109375" customWidth="1"/>
    <col min="10" max="10" width="16.42578125" customWidth="1"/>
    <col min="11" max="11" width="18.140625" hidden="1" customWidth="1"/>
    <col min="12" max="12" width="17.5703125" customWidth="1"/>
    <col min="13" max="13" width="16.7109375" customWidth="1"/>
    <col min="14" max="14" width="12.7109375" customWidth="1"/>
    <col min="15" max="15" width="15" customWidth="1"/>
    <col min="16" max="16" width="10.7109375" hidden="1" customWidth="1"/>
    <col min="17" max="17" width="10.85546875" hidden="1" customWidth="1"/>
    <col min="18" max="18" width="11.7109375" hidden="1" customWidth="1"/>
    <col min="19" max="19" width="13.28515625" hidden="1" customWidth="1"/>
    <col min="20" max="20" width="16.85546875" hidden="1" customWidth="1"/>
    <col min="21" max="21" width="11.7109375" hidden="1" customWidth="1"/>
    <col min="22" max="22" width="9.140625" hidden="1" customWidth="1"/>
    <col min="23" max="23" width="11.85546875" customWidth="1"/>
    <col min="24" max="41" width="9.140625" customWidth="1"/>
  </cols>
  <sheetData>
    <row r="1" spans="1:41" ht="11.25" customHeight="1">
      <c r="A1" s="1"/>
      <c r="B1" s="228"/>
      <c r="C1" s="229"/>
      <c r="D1" s="229"/>
      <c r="E1" s="230" t="s">
        <v>0</v>
      </c>
      <c r="F1" s="229"/>
      <c r="G1" s="229"/>
      <c r="H1" s="229"/>
      <c r="I1" s="229"/>
      <c r="J1" s="229"/>
      <c r="K1" s="22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2.5" customHeight="1">
      <c r="A2" s="1"/>
      <c r="B2" s="229"/>
      <c r="C2" s="229"/>
      <c r="D2" s="229"/>
      <c r="E2" s="230" t="s">
        <v>1</v>
      </c>
      <c r="F2" s="229"/>
      <c r="G2" s="229"/>
      <c r="H2" s="229"/>
      <c r="I2" s="229"/>
      <c r="J2" s="229"/>
      <c r="K2" s="22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24" customHeight="1">
      <c r="A3" s="1"/>
      <c r="B3" s="229"/>
      <c r="C3" s="229"/>
      <c r="D3" s="229"/>
      <c r="E3" s="230" t="s">
        <v>2</v>
      </c>
      <c r="F3" s="229"/>
      <c r="G3" s="229"/>
      <c r="H3" s="229"/>
      <c r="I3" s="229"/>
      <c r="J3" s="229"/>
      <c r="K3" s="229"/>
      <c r="L3" s="2"/>
      <c r="M3" s="2"/>
      <c r="N3" s="2"/>
      <c r="O3" s="2"/>
      <c r="P3" s="2"/>
      <c r="Q3" s="2"/>
      <c r="R3" s="3"/>
      <c r="S3" s="3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42" customHeight="1">
      <c r="A4" s="1"/>
      <c r="B4" s="5" t="s">
        <v>3</v>
      </c>
      <c r="C4" s="6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5" t="s">
        <v>10</v>
      </c>
      <c r="J4" s="5" t="s">
        <v>11</v>
      </c>
      <c r="K4" s="5" t="s">
        <v>12</v>
      </c>
      <c r="L4" s="53" t="s">
        <v>129</v>
      </c>
      <c r="M4" s="6" t="s">
        <v>13</v>
      </c>
      <c r="N4" s="6" t="s">
        <v>14</v>
      </c>
      <c r="O4" s="7"/>
      <c r="P4" s="2"/>
      <c r="Q4" s="2"/>
      <c r="R4" s="8" t="s">
        <v>15</v>
      </c>
      <c r="S4" s="8" t="s">
        <v>16</v>
      </c>
      <c r="T4" s="9" t="s">
        <v>17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25.5" customHeight="1">
      <c r="A5" s="10"/>
      <c r="B5" s="219" t="s">
        <v>18</v>
      </c>
      <c r="C5" s="220" t="s">
        <v>19</v>
      </c>
      <c r="D5" s="231" t="s">
        <v>20</v>
      </c>
      <c r="E5" s="223">
        <v>400000000</v>
      </c>
      <c r="F5" s="223">
        <v>400000000</v>
      </c>
      <c r="G5" s="216" t="s">
        <v>21</v>
      </c>
      <c r="H5" s="14">
        <v>194</v>
      </c>
      <c r="I5" s="14" t="s">
        <v>22</v>
      </c>
      <c r="J5" s="15">
        <v>8892800</v>
      </c>
      <c r="K5" s="226">
        <v>50046</v>
      </c>
      <c r="L5" s="67">
        <v>0</v>
      </c>
      <c r="M5" s="17">
        <f t="shared" ref="M5:M58" si="0">+J5-L5</f>
        <v>8892800</v>
      </c>
      <c r="N5" s="18">
        <f t="shared" ref="N5:N58" si="1">+L5/J5</f>
        <v>0</v>
      </c>
      <c r="O5" s="19"/>
      <c r="P5" s="10"/>
      <c r="Q5" s="20" t="s">
        <v>23</v>
      </c>
      <c r="R5" s="17">
        <v>1530000000</v>
      </c>
      <c r="S5" s="17">
        <v>638416557</v>
      </c>
      <c r="T5" s="17">
        <v>681708146</v>
      </c>
      <c r="U5" s="17">
        <v>2211708146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ht="30" customHeight="1">
      <c r="A6" s="10"/>
      <c r="B6" s="218"/>
      <c r="C6" s="218"/>
      <c r="D6" s="218"/>
      <c r="E6" s="218"/>
      <c r="F6" s="218"/>
      <c r="G6" s="218"/>
      <c r="H6" s="14">
        <v>195</v>
      </c>
      <c r="I6" s="21" t="s">
        <v>24</v>
      </c>
      <c r="J6" s="15">
        <v>391107200</v>
      </c>
      <c r="K6" s="218"/>
      <c r="L6" s="68">
        <f>119073311-32679452</f>
        <v>86393859</v>
      </c>
      <c r="M6" s="17">
        <f t="shared" si="0"/>
        <v>304713341</v>
      </c>
      <c r="N6" s="18">
        <f t="shared" si="1"/>
        <v>0.22089559844462081</v>
      </c>
      <c r="O6" s="19"/>
      <c r="P6" s="10"/>
      <c r="Q6" s="20" t="s">
        <v>25</v>
      </c>
      <c r="R6" s="17"/>
      <c r="S6" s="17"/>
      <c r="T6" s="17">
        <v>1065876126</v>
      </c>
      <c r="U6" s="17">
        <v>1065876126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33" customHeight="1">
      <c r="A7" s="10"/>
      <c r="B7" s="219" t="s">
        <v>26</v>
      </c>
      <c r="C7" s="220" t="s">
        <v>19</v>
      </c>
      <c r="D7" s="225" t="s">
        <v>27</v>
      </c>
      <c r="E7" s="223">
        <v>700000000</v>
      </c>
      <c r="F7" s="223">
        <v>700000000</v>
      </c>
      <c r="G7" s="216" t="s">
        <v>21</v>
      </c>
      <c r="H7" s="14">
        <v>196</v>
      </c>
      <c r="I7" s="21" t="s">
        <v>28</v>
      </c>
      <c r="J7" s="15">
        <v>25368272</v>
      </c>
      <c r="K7" s="226">
        <v>50047</v>
      </c>
      <c r="L7" s="68"/>
      <c r="M7" s="17">
        <f t="shared" si="0"/>
        <v>25368272</v>
      </c>
      <c r="N7" s="18">
        <f t="shared" si="1"/>
        <v>0</v>
      </c>
      <c r="O7" s="19"/>
      <c r="P7" s="10"/>
      <c r="Q7" s="20" t="s">
        <v>29</v>
      </c>
      <c r="R7" s="17"/>
      <c r="S7" s="17">
        <v>351292000</v>
      </c>
      <c r="T7" s="17">
        <v>1326038377</v>
      </c>
      <c r="U7" s="17">
        <v>1326038377</v>
      </c>
      <c r="V7" s="10"/>
      <c r="W7" s="54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ht="29.25" customHeight="1">
      <c r="A8" s="10"/>
      <c r="B8" s="218"/>
      <c r="C8" s="218"/>
      <c r="D8" s="218"/>
      <c r="E8" s="218"/>
      <c r="F8" s="218"/>
      <c r="G8" s="218"/>
      <c r="H8" s="14">
        <v>197</v>
      </c>
      <c r="I8" s="21" t="s">
        <v>24</v>
      </c>
      <c r="J8" s="15">
        <v>674631728</v>
      </c>
      <c r="K8" s="218"/>
      <c r="L8" s="68">
        <v>521598826</v>
      </c>
      <c r="M8" s="17">
        <f t="shared" si="0"/>
        <v>153032902</v>
      </c>
      <c r="N8" s="18">
        <f t="shared" si="1"/>
        <v>0.77316082886632331</v>
      </c>
      <c r="O8" s="19"/>
      <c r="P8" s="10"/>
      <c r="Q8" s="20" t="s">
        <v>30</v>
      </c>
      <c r="R8" s="17"/>
      <c r="S8" s="17"/>
      <c r="T8" s="17">
        <v>71800232</v>
      </c>
      <c r="U8" s="17">
        <v>71800232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ht="33.75" customHeight="1">
      <c r="A9" s="2"/>
      <c r="B9" s="232" t="s">
        <v>31</v>
      </c>
      <c r="C9" s="233" t="s">
        <v>32</v>
      </c>
      <c r="D9" s="225" t="s">
        <v>33</v>
      </c>
      <c r="E9" s="234">
        <v>500000000</v>
      </c>
      <c r="F9" s="223">
        <v>500000000</v>
      </c>
      <c r="G9" s="216" t="s">
        <v>21</v>
      </c>
      <c r="H9" s="14">
        <v>198</v>
      </c>
      <c r="I9" s="21" t="s">
        <v>34</v>
      </c>
      <c r="J9" s="15">
        <v>69143760</v>
      </c>
      <c r="K9" s="227">
        <v>40056</v>
      </c>
      <c r="L9" s="68"/>
      <c r="M9" s="39">
        <f t="shared" si="0"/>
        <v>69143760</v>
      </c>
      <c r="N9" s="42">
        <f t="shared" si="1"/>
        <v>0</v>
      </c>
      <c r="O9" s="56"/>
      <c r="P9" s="2"/>
      <c r="Q9" s="20" t="s">
        <v>35</v>
      </c>
      <c r="R9" s="39">
        <v>13000000000</v>
      </c>
      <c r="S9" s="39">
        <v>3917583776</v>
      </c>
      <c r="T9" s="39">
        <v>13662432103</v>
      </c>
      <c r="U9" s="39">
        <v>26662432103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23.25" customHeight="1">
      <c r="A10" s="2"/>
      <c r="B10" s="217"/>
      <c r="C10" s="217"/>
      <c r="D10" s="217"/>
      <c r="E10" s="217"/>
      <c r="F10" s="217"/>
      <c r="G10" s="217"/>
      <c r="H10" s="14">
        <v>199</v>
      </c>
      <c r="I10" s="21" t="s">
        <v>36</v>
      </c>
      <c r="J10" s="15">
        <v>61484920</v>
      </c>
      <c r="K10" s="217"/>
      <c r="L10" s="68"/>
      <c r="M10" s="39">
        <f t="shared" si="0"/>
        <v>61484920</v>
      </c>
      <c r="N10" s="42">
        <f t="shared" si="1"/>
        <v>0</v>
      </c>
      <c r="O10" s="56"/>
      <c r="P10" s="2"/>
      <c r="Q10" s="2"/>
      <c r="R10" s="2"/>
      <c r="S10" s="2"/>
      <c r="T10" s="2"/>
      <c r="U10" s="2">
        <v>31337854984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36.75" customHeight="1">
      <c r="A11" s="2"/>
      <c r="B11" s="217"/>
      <c r="C11" s="217"/>
      <c r="D11" s="217"/>
      <c r="E11" s="217"/>
      <c r="F11" s="217"/>
      <c r="G11" s="217"/>
      <c r="H11" s="14">
        <v>200</v>
      </c>
      <c r="I11" s="21" t="s">
        <v>37</v>
      </c>
      <c r="J11" s="15">
        <v>234118180</v>
      </c>
      <c r="K11" s="217"/>
      <c r="L11" s="68">
        <v>189555287</v>
      </c>
      <c r="M11" s="39">
        <f t="shared" si="0"/>
        <v>44562893</v>
      </c>
      <c r="N11" s="42">
        <f t="shared" si="1"/>
        <v>0.80965641796805354</v>
      </c>
      <c r="O11" s="6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23.25" customHeight="1">
      <c r="A12" s="2"/>
      <c r="B12" s="218"/>
      <c r="C12" s="218"/>
      <c r="D12" s="218"/>
      <c r="E12" s="218"/>
      <c r="F12" s="218"/>
      <c r="G12" s="218"/>
      <c r="H12" s="14">
        <v>201</v>
      </c>
      <c r="I12" s="21" t="s">
        <v>24</v>
      </c>
      <c r="J12" s="15">
        <v>135253140</v>
      </c>
      <c r="K12" s="218"/>
      <c r="L12" s="68">
        <v>103582056</v>
      </c>
      <c r="M12" s="39">
        <f t="shared" si="0"/>
        <v>31671084</v>
      </c>
      <c r="N12" s="42">
        <f t="shared" si="1"/>
        <v>0.7658384566894344</v>
      </c>
      <c r="O12" s="5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27" customHeight="1">
      <c r="A13" s="10"/>
      <c r="B13" s="219" t="s">
        <v>38</v>
      </c>
      <c r="C13" s="220" t="s">
        <v>19</v>
      </c>
      <c r="D13" s="221" t="s">
        <v>39</v>
      </c>
      <c r="E13" s="222">
        <v>2522000000</v>
      </c>
      <c r="F13" s="223">
        <v>468661918</v>
      </c>
      <c r="G13" s="216" t="s">
        <v>21</v>
      </c>
      <c r="H13" s="14">
        <v>203</v>
      </c>
      <c r="I13" s="21" t="s">
        <v>40</v>
      </c>
      <c r="J13" s="15">
        <v>423619144</v>
      </c>
      <c r="K13" s="224">
        <v>50048</v>
      </c>
      <c r="L13" s="68">
        <v>368496833</v>
      </c>
      <c r="M13" s="17">
        <f t="shared" si="0"/>
        <v>55122311</v>
      </c>
      <c r="N13" s="18">
        <f t="shared" si="1"/>
        <v>0.86987766775714936</v>
      </c>
      <c r="O13" s="1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27" customHeight="1">
      <c r="A14" s="10"/>
      <c r="B14" s="217"/>
      <c r="C14" s="217"/>
      <c r="D14" s="217"/>
      <c r="E14" s="217"/>
      <c r="F14" s="217"/>
      <c r="G14" s="217"/>
      <c r="H14" s="14">
        <v>204</v>
      </c>
      <c r="I14" s="21" t="s">
        <v>41</v>
      </c>
      <c r="J14" s="15">
        <v>25000000</v>
      </c>
      <c r="K14" s="217"/>
      <c r="L14" s="68">
        <v>0</v>
      </c>
      <c r="M14" s="17">
        <f t="shared" si="0"/>
        <v>25000000</v>
      </c>
      <c r="N14" s="18">
        <f t="shared" si="1"/>
        <v>0</v>
      </c>
      <c r="O14" s="1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40.5" customHeight="1">
      <c r="A15" s="10"/>
      <c r="B15" s="217"/>
      <c r="C15" s="217"/>
      <c r="D15" s="217"/>
      <c r="E15" s="217"/>
      <c r="F15" s="218"/>
      <c r="G15" s="218"/>
      <c r="H15" s="14">
        <v>202</v>
      </c>
      <c r="I15" s="21" t="s">
        <v>34</v>
      </c>
      <c r="J15" s="15">
        <v>20042774</v>
      </c>
      <c r="K15" s="217"/>
      <c r="L15" s="68">
        <v>19813500</v>
      </c>
      <c r="M15" s="17">
        <f t="shared" si="0"/>
        <v>229274</v>
      </c>
      <c r="N15" s="18">
        <f t="shared" si="1"/>
        <v>0.98856076509169843</v>
      </c>
      <c r="O15" s="6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44.25" customHeight="1">
      <c r="A16" s="10"/>
      <c r="B16" s="218"/>
      <c r="C16" s="218"/>
      <c r="D16" s="218"/>
      <c r="E16" s="218"/>
      <c r="F16" s="23">
        <v>2053338082</v>
      </c>
      <c r="G16" s="24" t="s">
        <v>42</v>
      </c>
      <c r="H16" s="25">
        <v>365</v>
      </c>
      <c r="I16" s="25" t="s">
        <v>43</v>
      </c>
      <c r="J16" s="15">
        <v>2053338082</v>
      </c>
      <c r="K16" s="218"/>
      <c r="L16" s="68">
        <v>44115516</v>
      </c>
      <c r="M16" s="17">
        <f t="shared" si="0"/>
        <v>2009222566</v>
      </c>
      <c r="N16" s="18">
        <f t="shared" si="1"/>
        <v>2.1484779533738761E-2</v>
      </c>
      <c r="O16" s="62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27" customHeight="1">
      <c r="A17" s="10"/>
      <c r="B17" s="219" t="s">
        <v>44</v>
      </c>
      <c r="C17" s="220" t="s">
        <v>19</v>
      </c>
      <c r="D17" s="225" t="s">
        <v>45</v>
      </c>
      <c r="E17" s="222">
        <v>1400000000</v>
      </c>
      <c r="F17" s="223">
        <v>1400000000</v>
      </c>
      <c r="G17" s="216" t="s">
        <v>21</v>
      </c>
      <c r="H17" s="26">
        <v>205</v>
      </c>
      <c r="I17" s="25" t="s">
        <v>41</v>
      </c>
      <c r="J17" s="15">
        <v>26000000</v>
      </c>
      <c r="K17" s="224">
        <v>50049</v>
      </c>
      <c r="L17" s="68"/>
      <c r="M17" s="17">
        <f t="shared" si="0"/>
        <v>26000000</v>
      </c>
      <c r="N17" s="18">
        <f t="shared" si="1"/>
        <v>0</v>
      </c>
      <c r="O17" s="19"/>
      <c r="P17" s="10"/>
      <c r="Q17" s="10"/>
      <c r="R17" s="10"/>
      <c r="S17" s="10"/>
      <c r="T17" s="10">
        <v>7196934329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27" customHeight="1">
      <c r="A18" s="10"/>
      <c r="B18" s="217"/>
      <c r="C18" s="217"/>
      <c r="D18" s="217"/>
      <c r="E18" s="217"/>
      <c r="F18" s="217"/>
      <c r="G18" s="217"/>
      <c r="H18" s="26">
        <v>206</v>
      </c>
      <c r="I18" s="25" t="s">
        <v>22</v>
      </c>
      <c r="J18" s="15">
        <v>43000000</v>
      </c>
      <c r="K18" s="217"/>
      <c r="L18" s="68"/>
      <c r="M18" s="17">
        <f t="shared" si="0"/>
        <v>43000000</v>
      </c>
      <c r="N18" s="18">
        <f t="shared" si="1"/>
        <v>0</v>
      </c>
      <c r="O18" s="19"/>
      <c r="P18" s="10"/>
      <c r="Q18" s="10"/>
      <c r="R18" s="10"/>
      <c r="S18" s="10"/>
      <c r="T18" s="10">
        <f>SUM(T14:T17)</f>
        <v>7196934329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38.25" customHeight="1">
      <c r="A19" s="10"/>
      <c r="B19" s="218"/>
      <c r="C19" s="218"/>
      <c r="D19" s="218"/>
      <c r="E19" s="218"/>
      <c r="F19" s="218"/>
      <c r="G19" s="218"/>
      <c r="H19" s="26">
        <v>207</v>
      </c>
      <c r="I19" s="25" t="s">
        <v>24</v>
      </c>
      <c r="J19" s="15">
        <v>1331000000</v>
      </c>
      <c r="K19" s="218"/>
      <c r="L19" s="68">
        <v>598495969</v>
      </c>
      <c r="M19" s="17">
        <f t="shared" si="0"/>
        <v>732504031</v>
      </c>
      <c r="N19" s="18">
        <f t="shared" si="1"/>
        <v>0.44965887978963187</v>
      </c>
      <c r="O19" s="1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61.5" customHeight="1">
      <c r="A20" s="2"/>
      <c r="B20" s="57" t="s">
        <v>46</v>
      </c>
      <c r="C20" s="43" t="s">
        <v>47</v>
      </c>
      <c r="D20" s="29" t="s">
        <v>48</v>
      </c>
      <c r="E20" s="30">
        <v>746762000</v>
      </c>
      <c r="F20" s="23">
        <v>746762000</v>
      </c>
      <c r="G20" s="24" t="s">
        <v>21</v>
      </c>
      <c r="H20" s="14">
        <v>208</v>
      </c>
      <c r="I20" s="21" t="s">
        <v>24</v>
      </c>
      <c r="J20" s="15">
        <v>746762000</v>
      </c>
      <c r="K20" s="58">
        <v>58508</v>
      </c>
      <c r="L20" s="68">
        <v>423446596</v>
      </c>
      <c r="M20" s="39">
        <f t="shared" si="0"/>
        <v>323315404</v>
      </c>
      <c r="N20" s="42">
        <f t="shared" si="1"/>
        <v>0.56704357747180489</v>
      </c>
      <c r="O20" s="5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50.25" customHeight="1">
      <c r="A21" s="10"/>
      <c r="B21" s="27" t="s">
        <v>49</v>
      </c>
      <c r="C21" s="28" t="s">
        <v>19</v>
      </c>
      <c r="D21" s="29" t="s">
        <v>50</v>
      </c>
      <c r="E21" s="30">
        <v>57200000</v>
      </c>
      <c r="F21" s="23">
        <v>57200000</v>
      </c>
      <c r="G21" s="24" t="s">
        <v>21</v>
      </c>
      <c r="H21" s="14">
        <v>209</v>
      </c>
      <c r="I21" s="21" t="s">
        <v>51</v>
      </c>
      <c r="J21" s="15">
        <v>57200000</v>
      </c>
      <c r="K21" s="31">
        <v>50050</v>
      </c>
      <c r="L21" s="68">
        <v>0</v>
      </c>
      <c r="M21" s="17">
        <f t="shared" si="0"/>
        <v>57200000</v>
      </c>
      <c r="N21" s="18">
        <f t="shared" si="1"/>
        <v>0</v>
      </c>
      <c r="O21" s="1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33.75" customHeight="1">
      <c r="A22" s="10"/>
      <c r="B22" s="219" t="s">
        <v>52</v>
      </c>
      <c r="C22" s="220" t="s">
        <v>19</v>
      </c>
      <c r="D22" s="221" t="s">
        <v>53</v>
      </c>
      <c r="E22" s="222">
        <v>1000000000</v>
      </c>
      <c r="F22" s="223">
        <v>200000000</v>
      </c>
      <c r="G22" s="216" t="s">
        <v>21</v>
      </c>
      <c r="H22" s="26">
        <v>210</v>
      </c>
      <c r="I22" s="25" t="s">
        <v>28</v>
      </c>
      <c r="J22" s="15">
        <v>3326700</v>
      </c>
      <c r="K22" s="224">
        <v>50051</v>
      </c>
      <c r="L22" s="68"/>
      <c r="M22" s="17">
        <f t="shared" si="0"/>
        <v>3326700</v>
      </c>
      <c r="N22" s="18">
        <f t="shared" si="1"/>
        <v>0</v>
      </c>
      <c r="O22" s="1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11.25" customHeight="1">
      <c r="A23" s="10"/>
      <c r="B23" s="217"/>
      <c r="C23" s="217"/>
      <c r="D23" s="217"/>
      <c r="E23" s="217"/>
      <c r="F23" s="217"/>
      <c r="G23" s="217"/>
      <c r="H23" s="26">
        <v>211</v>
      </c>
      <c r="I23" s="25" t="s">
        <v>51</v>
      </c>
      <c r="J23" s="15">
        <v>3681608</v>
      </c>
      <c r="K23" s="217"/>
      <c r="L23" s="68"/>
      <c r="M23" s="17">
        <f t="shared" si="0"/>
        <v>3681608</v>
      </c>
      <c r="N23" s="18">
        <f t="shared" si="1"/>
        <v>0</v>
      </c>
      <c r="O23" s="1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11.25" customHeight="1">
      <c r="A24" s="10"/>
      <c r="B24" s="217"/>
      <c r="C24" s="217"/>
      <c r="D24" s="217"/>
      <c r="E24" s="217"/>
      <c r="F24" s="218"/>
      <c r="G24" s="218"/>
      <c r="H24" s="26">
        <v>212</v>
      </c>
      <c r="I24" s="25" t="s">
        <v>24</v>
      </c>
      <c r="J24" s="15">
        <v>192991692</v>
      </c>
      <c r="K24" s="217"/>
      <c r="L24" s="68">
        <v>152430656</v>
      </c>
      <c r="M24" s="17">
        <f t="shared" si="0"/>
        <v>40561036</v>
      </c>
      <c r="N24" s="18">
        <f t="shared" si="1"/>
        <v>0.7898301446053958</v>
      </c>
      <c r="O24" s="62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48" customHeight="1">
      <c r="A25" s="10"/>
      <c r="B25" s="218"/>
      <c r="C25" s="218"/>
      <c r="D25" s="218"/>
      <c r="E25" s="218"/>
      <c r="F25" s="23">
        <f>E22-F22</f>
        <v>800000000</v>
      </c>
      <c r="G25" s="24" t="s">
        <v>42</v>
      </c>
      <c r="H25" s="26">
        <v>366</v>
      </c>
      <c r="I25" s="25" t="s">
        <v>54</v>
      </c>
      <c r="J25" s="15">
        <v>800000000</v>
      </c>
      <c r="K25" s="218"/>
      <c r="L25" s="68">
        <v>50336000</v>
      </c>
      <c r="M25" s="17">
        <f t="shared" si="0"/>
        <v>749664000</v>
      </c>
      <c r="N25" s="18">
        <f t="shared" si="1"/>
        <v>6.2920000000000004E-2</v>
      </c>
      <c r="O25" s="62"/>
      <c r="P25" s="1"/>
      <c r="Q25" s="32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15.75" customHeight="1">
      <c r="A26" s="10"/>
      <c r="B26" s="219" t="s">
        <v>55</v>
      </c>
      <c r="C26" s="219" t="s">
        <v>56</v>
      </c>
      <c r="D26" s="225" t="s">
        <v>57</v>
      </c>
      <c r="E26" s="234">
        <v>1000000000</v>
      </c>
      <c r="F26" s="223">
        <v>1000000000</v>
      </c>
      <c r="G26" s="216" t="s">
        <v>21</v>
      </c>
      <c r="H26" s="14">
        <v>213</v>
      </c>
      <c r="I26" s="21" t="s">
        <v>41</v>
      </c>
      <c r="J26" s="15">
        <v>31795087</v>
      </c>
      <c r="K26" s="224">
        <v>4326</v>
      </c>
      <c r="L26" s="68">
        <v>31779815</v>
      </c>
      <c r="M26" s="17">
        <f t="shared" si="0"/>
        <v>15272</v>
      </c>
      <c r="N26" s="18">
        <f t="shared" si="1"/>
        <v>0.99951967421885024</v>
      </c>
      <c r="O26" s="1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18.75" customHeight="1">
      <c r="A27" s="10"/>
      <c r="B27" s="217"/>
      <c r="C27" s="217"/>
      <c r="D27" s="217"/>
      <c r="E27" s="217"/>
      <c r="F27" s="217"/>
      <c r="G27" s="217"/>
      <c r="H27" s="14">
        <v>214</v>
      </c>
      <c r="I27" s="21" t="s">
        <v>58</v>
      </c>
      <c r="J27" s="15">
        <v>760550565</v>
      </c>
      <c r="K27" s="217"/>
      <c r="L27" s="68">
        <v>760550565</v>
      </c>
      <c r="M27" s="17">
        <f t="shared" si="0"/>
        <v>0</v>
      </c>
      <c r="N27" s="18">
        <f t="shared" si="1"/>
        <v>1</v>
      </c>
      <c r="O27" s="1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16.5" customHeight="1">
      <c r="A28" s="10"/>
      <c r="B28" s="217"/>
      <c r="C28" s="217"/>
      <c r="D28" s="217"/>
      <c r="E28" s="217"/>
      <c r="F28" s="217"/>
      <c r="G28" s="217"/>
      <c r="H28" s="14">
        <v>215</v>
      </c>
      <c r="I28" s="21" t="s">
        <v>28</v>
      </c>
      <c r="J28" s="15">
        <v>207000000</v>
      </c>
      <c r="K28" s="217"/>
      <c r="L28" s="68">
        <v>134816900</v>
      </c>
      <c r="M28" s="17">
        <f t="shared" si="0"/>
        <v>72183100</v>
      </c>
      <c r="N28" s="18">
        <f t="shared" si="1"/>
        <v>0.65128937198067638</v>
      </c>
      <c r="O28" s="62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32.25" customHeight="1">
      <c r="A29" s="10"/>
      <c r="B29" s="218"/>
      <c r="C29" s="218"/>
      <c r="D29" s="218"/>
      <c r="E29" s="218"/>
      <c r="F29" s="218"/>
      <c r="G29" s="218"/>
      <c r="H29" s="14">
        <v>216</v>
      </c>
      <c r="I29" s="21" t="s">
        <v>24</v>
      </c>
      <c r="J29" s="15">
        <v>654348</v>
      </c>
      <c r="K29" s="218"/>
      <c r="L29" s="68">
        <v>225000</v>
      </c>
      <c r="M29" s="17">
        <f t="shared" si="0"/>
        <v>429348</v>
      </c>
      <c r="N29" s="18">
        <f t="shared" si="1"/>
        <v>0.3438537292083112</v>
      </c>
      <c r="O29" s="62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11.25" customHeight="1">
      <c r="A30" s="10"/>
      <c r="B30" s="219" t="s">
        <v>59</v>
      </c>
      <c r="C30" s="220" t="s">
        <v>19</v>
      </c>
      <c r="D30" s="225" t="s">
        <v>60</v>
      </c>
      <c r="E30" s="234">
        <v>1000000000</v>
      </c>
      <c r="F30" s="223">
        <v>1000000000</v>
      </c>
      <c r="G30" s="216" t="s">
        <v>21</v>
      </c>
      <c r="H30" s="14">
        <v>217</v>
      </c>
      <c r="I30" s="21" t="s">
        <v>61</v>
      </c>
      <c r="J30" s="15">
        <v>201652895</v>
      </c>
      <c r="K30" s="224">
        <v>50052</v>
      </c>
      <c r="L30" s="68">
        <v>201321225</v>
      </c>
      <c r="M30" s="17">
        <f t="shared" si="0"/>
        <v>331670</v>
      </c>
      <c r="N30" s="18">
        <f t="shared" si="1"/>
        <v>0.99835524305267231</v>
      </c>
      <c r="O30" s="1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20.25" customHeight="1">
      <c r="A31" s="10"/>
      <c r="B31" s="217"/>
      <c r="C31" s="217"/>
      <c r="D31" s="217"/>
      <c r="E31" s="217"/>
      <c r="F31" s="217"/>
      <c r="G31" s="217"/>
      <c r="H31" s="14">
        <v>218</v>
      </c>
      <c r="I31" s="21" t="s">
        <v>22</v>
      </c>
      <c r="J31" s="15">
        <v>11229381</v>
      </c>
      <c r="K31" s="217"/>
      <c r="L31" s="68">
        <v>0</v>
      </c>
      <c r="M31" s="17">
        <f t="shared" si="0"/>
        <v>11229381</v>
      </c>
      <c r="N31" s="18">
        <f t="shared" si="1"/>
        <v>0</v>
      </c>
      <c r="O31" s="1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28.5" customHeight="1">
      <c r="A32" s="10"/>
      <c r="B32" s="217"/>
      <c r="C32" s="217"/>
      <c r="D32" s="217"/>
      <c r="E32" s="217"/>
      <c r="F32" s="217"/>
      <c r="G32" s="217"/>
      <c r="H32" s="14">
        <v>219</v>
      </c>
      <c r="I32" s="21" t="s">
        <v>51</v>
      </c>
      <c r="J32" s="15">
        <v>715129302</v>
      </c>
      <c r="K32" s="217"/>
      <c r="L32" s="68">
        <v>552740137</v>
      </c>
      <c r="M32" s="17">
        <f t="shared" si="0"/>
        <v>162389165</v>
      </c>
      <c r="N32" s="18">
        <f t="shared" si="1"/>
        <v>0.77292335169899107</v>
      </c>
      <c r="O32" s="62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27" customHeight="1">
      <c r="A33" s="10"/>
      <c r="B33" s="218"/>
      <c r="C33" s="218"/>
      <c r="D33" s="218"/>
      <c r="E33" s="218"/>
      <c r="F33" s="218"/>
      <c r="G33" s="218"/>
      <c r="H33" s="14">
        <v>220</v>
      </c>
      <c r="I33" s="21" t="s">
        <v>24</v>
      </c>
      <c r="J33" s="15">
        <v>71988422</v>
      </c>
      <c r="K33" s="218"/>
      <c r="L33" s="68">
        <v>69806954</v>
      </c>
      <c r="M33" s="17">
        <f t="shared" si="0"/>
        <v>2181468</v>
      </c>
      <c r="N33" s="18">
        <f t="shared" si="1"/>
        <v>0.96969696043622122</v>
      </c>
      <c r="O33" s="1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25.5" customHeight="1">
      <c r="A34" s="10"/>
      <c r="B34" s="262" t="s">
        <v>62</v>
      </c>
      <c r="C34" s="263" t="s">
        <v>19</v>
      </c>
      <c r="D34" s="264" t="s">
        <v>63</v>
      </c>
      <c r="E34" s="265">
        <v>250523560</v>
      </c>
      <c r="F34" s="266">
        <v>250523560</v>
      </c>
      <c r="G34" s="267" t="s">
        <v>21</v>
      </c>
      <c r="H34" s="63">
        <v>221</v>
      </c>
      <c r="I34" s="36" t="s">
        <v>41</v>
      </c>
      <c r="J34" s="64">
        <v>23509560</v>
      </c>
      <c r="K34" s="268">
        <v>50053</v>
      </c>
      <c r="L34" s="68">
        <v>0</v>
      </c>
      <c r="M34" s="65">
        <f t="shared" si="0"/>
        <v>23509560</v>
      </c>
      <c r="N34" s="66">
        <f t="shared" si="1"/>
        <v>0</v>
      </c>
      <c r="O34" s="1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18.75" customHeight="1">
      <c r="A35" s="10"/>
      <c r="B35" s="217"/>
      <c r="C35" s="217"/>
      <c r="D35" s="217"/>
      <c r="E35" s="217"/>
      <c r="F35" s="217"/>
      <c r="G35" s="217"/>
      <c r="H35" s="63">
        <v>222</v>
      </c>
      <c r="I35" s="36" t="s">
        <v>22</v>
      </c>
      <c r="J35" s="64">
        <v>173765000</v>
      </c>
      <c r="K35" s="217"/>
      <c r="L35" s="68">
        <v>81240840</v>
      </c>
      <c r="M35" s="65">
        <f t="shared" si="0"/>
        <v>92524160</v>
      </c>
      <c r="N35" s="66">
        <f t="shared" si="1"/>
        <v>0.46753281731073576</v>
      </c>
      <c r="O35" s="6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29.25" customHeight="1">
      <c r="A36" s="10"/>
      <c r="B36" s="218"/>
      <c r="C36" s="218"/>
      <c r="D36" s="218"/>
      <c r="E36" s="218"/>
      <c r="F36" s="218"/>
      <c r="G36" s="218"/>
      <c r="H36" s="63">
        <v>223</v>
      </c>
      <c r="I36" s="36" t="s">
        <v>24</v>
      </c>
      <c r="J36" s="64">
        <v>53249000</v>
      </c>
      <c r="K36" s="218"/>
      <c r="L36" s="68">
        <v>8960000</v>
      </c>
      <c r="M36" s="65">
        <f t="shared" si="0"/>
        <v>44289000</v>
      </c>
      <c r="N36" s="66">
        <f t="shared" si="1"/>
        <v>0.16826607072433286</v>
      </c>
      <c r="O36" s="1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ht="41.25" customHeight="1">
      <c r="A37" s="10"/>
      <c r="B37" s="219" t="s">
        <v>64</v>
      </c>
      <c r="C37" s="220" t="s">
        <v>32</v>
      </c>
      <c r="D37" s="225" t="s">
        <v>65</v>
      </c>
      <c r="E37" s="234">
        <v>1400000000</v>
      </c>
      <c r="F37" s="23">
        <v>600000000</v>
      </c>
      <c r="G37" s="24" t="s">
        <v>21</v>
      </c>
      <c r="H37" s="14">
        <v>224</v>
      </c>
      <c r="I37" s="21" t="s">
        <v>66</v>
      </c>
      <c r="J37" s="15">
        <v>600000000</v>
      </c>
      <c r="K37" s="224">
        <v>40057</v>
      </c>
      <c r="L37" s="68">
        <v>600000000</v>
      </c>
      <c r="M37" s="17">
        <f t="shared" si="0"/>
        <v>0</v>
      </c>
      <c r="N37" s="18">
        <f t="shared" si="1"/>
        <v>1</v>
      </c>
      <c r="O37" s="62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ht="41.25" customHeight="1">
      <c r="A38" s="10"/>
      <c r="B38" s="218"/>
      <c r="C38" s="218"/>
      <c r="D38" s="218"/>
      <c r="E38" s="218"/>
      <c r="F38" s="23">
        <f>E37-F37</f>
        <v>800000000</v>
      </c>
      <c r="G38" s="24" t="s">
        <v>42</v>
      </c>
      <c r="H38" s="26">
        <v>367</v>
      </c>
      <c r="I38" s="21" t="s">
        <v>67</v>
      </c>
      <c r="J38" s="15">
        <v>800000000</v>
      </c>
      <c r="K38" s="218"/>
      <c r="L38" s="68">
        <v>632586731</v>
      </c>
      <c r="M38" s="17">
        <f t="shared" si="0"/>
        <v>167413269</v>
      </c>
      <c r="N38" s="18">
        <f t="shared" si="1"/>
        <v>0.79073341374999995</v>
      </c>
      <c r="O38" s="62"/>
      <c r="P38" s="33"/>
      <c r="Q38" s="261">
        <v>0</v>
      </c>
      <c r="R38" s="229"/>
      <c r="S38" s="33"/>
      <c r="T38" s="33">
        <v>0</v>
      </c>
      <c r="U38" s="261">
        <v>0</v>
      </c>
      <c r="V38" s="229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33.75" customHeight="1">
      <c r="A39" s="10"/>
      <c r="B39" s="219" t="s">
        <v>68</v>
      </c>
      <c r="C39" s="219" t="s">
        <v>69</v>
      </c>
      <c r="D39" s="225" t="s">
        <v>70</v>
      </c>
      <c r="E39" s="222">
        <v>500000000</v>
      </c>
      <c r="F39" s="223">
        <v>500000000</v>
      </c>
      <c r="G39" s="216" t="s">
        <v>21</v>
      </c>
      <c r="H39" s="26">
        <v>225</v>
      </c>
      <c r="I39" s="25" t="s">
        <v>71</v>
      </c>
      <c r="J39" s="15">
        <v>63560800</v>
      </c>
      <c r="K39" s="224">
        <v>24017</v>
      </c>
      <c r="L39" s="68">
        <v>4810000</v>
      </c>
      <c r="M39" s="17">
        <f t="shared" si="0"/>
        <v>58750800</v>
      </c>
      <c r="N39" s="18">
        <f t="shared" si="1"/>
        <v>7.5675573623994657E-2</v>
      </c>
      <c r="O39" s="1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ht="15" customHeight="1">
      <c r="A40" s="10"/>
      <c r="B40" s="217"/>
      <c r="C40" s="217"/>
      <c r="D40" s="217"/>
      <c r="E40" s="217"/>
      <c r="F40" s="217"/>
      <c r="G40" s="217"/>
      <c r="H40" s="26">
        <v>226</v>
      </c>
      <c r="I40" s="25" t="s">
        <v>61</v>
      </c>
      <c r="J40" s="15">
        <v>35004200</v>
      </c>
      <c r="K40" s="217"/>
      <c r="L40" s="68">
        <v>0</v>
      </c>
      <c r="M40" s="17">
        <f t="shared" si="0"/>
        <v>35004200</v>
      </c>
      <c r="N40" s="18">
        <f t="shared" si="1"/>
        <v>0</v>
      </c>
      <c r="O40" s="6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ht="11.25" customHeight="1">
      <c r="A41" s="10"/>
      <c r="B41" s="218"/>
      <c r="C41" s="218"/>
      <c r="D41" s="218"/>
      <c r="E41" s="218"/>
      <c r="F41" s="218"/>
      <c r="G41" s="218"/>
      <c r="H41" s="26">
        <v>227</v>
      </c>
      <c r="I41" s="25" t="s">
        <v>51</v>
      </c>
      <c r="J41" s="15">
        <v>401435000</v>
      </c>
      <c r="K41" s="218"/>
      <c r="L41" s="68">
        <v>158213644</v>
      </c>
      <c r="M41" s="17">
        <f t="shared" si="0"/>
        <v>243221356</v>
      </c>
      <c r="N41" s="18">
        <f t="shared" si="1"/>
        <v>0.39412020376897877</v>
      </c>
      <c r="O41" s="62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1" ht="33.75" customHeight="1">
      <c r="A42" s="10"/>
      <c r="B42" s="219" t="s">
        <v>72</v>
      </c>
      <c r="C42" s="219" t="s">
        <v>73</v>
      </c>
      <c r="D42" s="225" t="s">
        <v>74</v>
      </c>
      <c r="E42" s="234">
        <v>3500000000</v>
      </c>
      <c r="F42" s="223">
        <v>3500000000</v>
      </c>
      <c r="G42" s="216" t="s">
        <v>21</v>
      </c>
      <c r="H42" s="14">
        <v>228</v>
      </c>
      <c r="I42" s="21" t="s">
        <v>34</v>
      </c>
      <c r="J42" s="15">
        <v>570112340</v>
      </c>
      <c r="K42" s="224">
        <v>44715</v>
      </c>
      <c r="L42" s="68">
        <v>570112340</v>
      </c>
      <c r="M42" s="17">
        <f t="shared" si="0"/>
        <v>0</v>
      </c>
      <c r="N42" s="18">
        <f t="shared" si="1"/>
        <v>1</v>
      </c>
      <c r="O42" s="1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1" ht="11.25" customHeight="1">
      <c r="A43" s="10"/>
      <c r="B43" s="217"/>
      <c r="C43" s="217"/>
      <c r="D43" s="217"/>
      <c r="E43" s="217"/>
      <c r="F43" s="217"/>
      <c r="G43" s="217"/>
      <c r="H43" s="14">
        <v>230</v>
      </c>
      <c r="I43" s="21" t="s">
        <v>22</v>
      </c>
      <c r="J43" s="15">
        <v>543615079</v>
      </c>
      <c r="K43" s="217"/>
      <c r="L43" s="68">
        <v>147706152</v>
      </c>
      <c r="M43" s="17">
        <f t="shared" si="0"/>
        <v>395908927</v>
      </c>
      <c r="N43" s="18">
        <f t="shared" si="1"/>
        <v>0.27171091771720335</v>
      </c>
      <c r="O43" s="62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1" ht="11.25" customHeight="1">
      <c r="A44" s="10"/>
      <c r="B44" s="217"/>
      <c r="C44" s="217"/>
      <c r="D44" s="217"/>
      <c r="E44" s="217"/>
      <c r="F44" s="217"/>
      <c r="G44" s="217"/>
      <c r="H44" s="14">
        <v>229</v>
      </c>
      <c r="I44" s="21" t="s">
        <v>41</v>
      </c>
      <c r="J44" s="15">
        <v>318083470</v>
      </c>
      <c r="K44" s="217"/>
      <c r="L44" s="68">
        <v>174797800</v>
      </c>
      <c r="M44" s="17">
        <f t="shared" si="0"/>
        <v>143285670</v>
      </c>
      <c r="N44" s="18">
        <f t="shared" si="1"/>
        <v>0.54953437221997103</v>
      </c>
      <c r="O44" s="62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1" ht="11.25" customHeight="1">
      <c r="A45" s="10"/>
      <c r="B45" s="218"/>
      <c r="C45" s="218"/>
      <c r="D45" s="218"/>
      <c r="E45" s="218"/>
      <c r="F45" s="218"/>
      <c r="G45" s="218"/>
      <c r="H45" s="14">
        <v>231</v>
      </c>
      <c r="I45" s="21" t="s">
        <v>51</v>
      </c>
      <c r="J45" s="15">
        <v>2068189111</v>
      </c>
      <c r="K45" s="218"/>
      <c r="L45" s="68">
        <v>1600057020</v>
      </c>
      <c r="M45" s="17">
        <f t="shared" si="0"/>
        <v>468132091</v>
      </c>
      <c r="N45" s="18">
        <f t="shared" si="1"/>
        <v>0.77365121568904727</v>
      </c>
      <c r="O45" s="1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1" ht="33.75" customHeight="1">
      <c r="A46" s="10"/>
      <c r="B46" s="257" t="s">
        <v>77</v>
      </c>
      <c r="C46" s="257" t="s">
        <v>78</v>
      </c>
      <c r="D46" s="258" t="s">
        <v>79</v>
      </c>
      <c r="E46" s="259">
        <v>2500000000</v>
      </c>
      <c r="F46" s="255">
        <v>857041886</v>
      </c>
      <c r="G46" s="256" t="s">
        <v>21</v>
      </c>
      <c r="H46" s="120">
        <v>236</v>
      </c>
      <c r="I46" s="121" t="s">
        <v>28</v>
      </c>
      <c r="J46" s="120">
        <v>73010000</v>
      </c>
      <c r="K46" s="260">
        <v>44106</v>
      </c>
      <c r="L46" s="122">
        <v>15544013</v>
      </c>
      <c r="M46" s="123">
        <f t="shared" si="0"/>
        <v>57465987</v>
      </c>
      <c r="N46" s="124">
        <f t="shared" si="1"/>
        <v>0.21290252020271197</v>
      </c>
      <c r="O46" s="1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1" ht="15" customHeight="1">
      <c r="A47" s="10"/>
      <c r="B47" s="217"/>
      <c r="C47" s="217"/>
      <c r="D47" s="217"/>
      <c r="E47" s="217"/>
      <c r="F47" s="217"/>
      <c r="G47" s="217"/>
      <c r="H47" s="120">
        <v>233</v>
      </c>
      <c r="I47" s="121" t="s">
        <v>80</v>
      </c>
      <c r="J47" s="120">
        <v>25000000</v>
      </c>
      <c r="K47" s="217"/>
      <c r="L47" s="122">
        <v>0</v>
      </c>
      <c r="M47" s="123">
        <f t="shared" si="0"/>
        <v>25000000</v>
      </c>
      <c r="N47" s="124">
        <f t="shared" si="1"/>
        <v>0</v>
      </c>
      <c r="O47" s="1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1" ht="15" customHeight="1">
      <c r="A48" s="10"/>
      <c r="B48" s="217"/>
      <c r="C48" s="217"/>
      <c r="D48" s="217"/>
      <c r="E48" s="217"/>
      <c r="F48" s="217"/>
      <c r="G48" s="217"/>
      <c r="H48" s="120">
        <v>234</v>
      </c>
      <c r="I48" s="121" t="s">
        <v>81</v>
      </c>
      <c r="J48" s="120">
        <v>25000000</v>
      </c>
      <c r="K48" s="217"/>
      <c r="L48" s="122">
        <v>24608000</v>
      </c>
      <c r="M48" s="123">
        <f t="shared" si="0"/>
        <v>392000</v>
      </c>
      <c r="N48" s="124">
        <f t="shared" si="1"/>
        <v>0.98431999999999997</v>
      </c>
      <c r="O48" s="1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1" ht="15" customHeight="1">
      <c r="A49" s="10"/>
      <c r="B49" s="217"/>
      <c r="C49" s="217"/>
      <c r="D49" s="217"/>
      <c r="E49" s="217"/>
      <c r="F49" s="217"/>
      <c r="G49" s="217"/>
      <c r="H49" s="120">
        <v>235</v>
      </c>
      <c r="I49" s="121" t="s">
        <v>41</v>
      </c>
      <c r="J49" s="120">
        <v>7410463</v>
      </c>
      <c r="K49" s="217"/>
      <c r="L49" s="122">
        <v>0</v>
      </c>
      <c r="M49" s="123">
        <f t="shared" si="0"/>
        <v>7410463</v>
      </c>
      <c r="N49" s="124">
        <f t="shared" si="1"/>
        <v>0</v>
      </c>
      <c r="O49" s="1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ht="11.25" customHeight="1">
      <c r="A50" s="10"/>
      <c r="B50" s="217"/>
      <c r="C50" s="217"/>
      <c r="D50" s="217"/>
      <c r="E50" s="217"/>
      <c r="F50" s="217"/>
      <c r="G50" s="217"/>
      <c r="H50" s="120">
        <v>237</v>
      </c>
      <c r="I50" s="121" t="s">
        <v>37</v>
      </c>
      <c r="J50" s="120">
        <v>15000000</v>
      </c>
      <c r="K50" s="217"/>
      <c r="L50" s="125">
        <v>0</v>
      </c>
      <c r="M50" s="123">
        <f t="shared" si="0"/>
        <v>15000000</v>
      </c>
      <c r="N50" s="124">
        <f t="shared" si="1"/>
        <v>0</v>
      </c>
      <c r="O50" s="1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ht="11.25" customHeight="1">
      <c r="A51" s="10"/>
      <c r="B51" s="217"/>
      <c r="C51" s="217"/>
      <c r="D51" s="217"/>
      <c r="E51" s="217"/>
      <c r="F51" s="218"/>
      <c r="G51" s="218"/>
      <c r="H51" s="120">
        <v>238</v>
      </c>
      <c r="I51" s="121" t="s">
        <v>24</v>
      </c>
      <c r="J51" s="120">
        <v>711621423</v>
      </c>
      <c r="K51" s="217"/>
      <c r="L51" s="126">
        <v>416004526</v>
      </c>
      <c r="M51" s="123">
        <f t="shared" si="0"/>
        <v>295616897</v>
      </c>
      <c r="N51" s="124">
        <f t="shared" si="1"/>
        <v>0.58458684990994148</v>
      </c>
      <c r="O51" s="1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1" ht="33.75" customHeight="1">
      <c r="A52" s="10"/>
      <c r="B52" s="217"/>
      <c r="C52" s="217"/>
      <c r="D52" s="217"/>
      <c r="E52" s="217"/>
      <c r="F52" s="255">
        <v>1530000000</v>
      </c>
      <c r="G52" s="256" t="s">
        <v>82</v>
      </c>
      <c r="H52" s="127">
        <v>192</v>
      </c>
      <c r="I52" s="128" t="s">
        <v>83</v>
      </c>
      <c r="J52" s="120">
        <v>35994211</v>
      </c>
      <c r="K52" s="217"/>
      <c r="L52" s="129">
        <v>14833978</v>
      </c>
      <c r="M52" s="123">
        <f t="shared" si="0"/>
        <v>21160233</v>
      </c>
      <c r="N52" s="124">
        <f t="shared" si="1"/>
        <v>0.41212121582551148</v>
      </c>
      <c r="O52" s="1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1:41" ht="11.25" customHeight="1">
      <c r="A53" s="10"/>
      <c r="B53" s="217"/>
      <c r="C53" s="217"/>
      <c r="D53" s="217"/>
      <c r="E53" s="217"/>
      <c r="F53" s="218"/>
      <c r="G53" s="218"/>
      <c r="H53" s="127">
        <v>193</v>
      </c>
      <c r="I53" s="128" t="s">
        <v>84</v>
      </c>
      <c r="J53" s="120">
        <v>1494005789</v>
      </c>
      <c r="K53" s="217"/>
      <c r="L53" s="129">
        <v>1278395392</v>
      </c>
      <c r="M53" s="123">
        <f t="shared" si="0"/>
        <v>215610397</v>
      </c>
      <c r="N53" s="124">
        <f t="shared" si="1"/>
        <v>0.85568302439824084</v>
      </c>
      <c r="O53" s="19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</row>
    <row r="54" spans="1:41" ht="67.5" customHeight="1">
      <c r="A54" s="10"/>
      <c r="B54" s="217"/>
      <c r="C54" s="217"/>
      <c r="D54" s="217"/>
      <c r="E54" s="218"/>
      <c r="F54" s="130">
        <v>112958114</v>
      </c>
      <c r="G54" s="131" t="s">
        <v>85</v>
      </c>
      <c r="H54" s="127">
        <v>357</v>
      </c>
      <c r="I54" s="128" t="s">
        <v>86</v>
      </c>
      <c r="J54" s="132">
        <v>101036352</v>
      </c>
      <c r="K54" s="217"/>
      <c r="L54" s="129">
        <v>28214231</v>
      </c>
      <c r="M54" s="123">
        <f t="shared" si="0"/>
        <v>72822121</v>
      </c>
      <c r="N54" s="124">
        <f t="shared" si="1"/>
        <v>0.27924831450763382</v>
      </c>
      <c r="O54" s="19">
        <f>O55/E46</f>
        <v>0.71104005599999998</v>
      </c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1:41" ht="44.25" customHeight="1">
      <c r="A55" s="10"/>
      <c r="B55" s="218"/>
      <c r="C55" s="218"/>
      <c r="D55" s="218"/>
      <c r="E55" s="133"/>
      <c r="F55" s="130"/>
      <c r="G55" s="131"/>
      <c r="H55" s="127">
        <v>358</v>
      </c>
      <c r="I55" s="128" t="s">
        <v>87</v>
      </c>
      <c r="J55" s="132">
        <v>11921762</v>
      </c>
      <c r="K55" s="218"/>
      <c r="L55" s="129">
        <v>0</v>
      </c>
      <c r="M55" s="123">
        <f t="shared" si="0"/>
        <v>11921762</v>
      </c>
      <c r="N55" s="124">
        <f t="shared" si="1"/>
        <v>0</v>
      </c>
      <c r="O55" s="69">
        <f>L46+L47+L48+L49+L50+L51+L52+L53+L54+L55</f>
        <v>1777600140</v>
      </c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ht="48" customHeight="1">
      <c r="A56" s="10"/>
      <c r="B56" s="27" t="s">
        <v>88</v>
      </c>
      <c r="C56" s="28" t="s">
        <v>32</v>
      </c>
      <c r="D56" s="29" t="s">
        <v>89</v>
      </c>
      <c r="E56" s="23">
        <v>120000000</v>
      </c>
      <c r="F56" s="23">
        <v>120000000</v>
      </c>
      <c r="G56" s="24" t="s">
        <v>42</v>
      </c>
      <c r="H56" s="26">
        <v>360</v>
      </c>
      <c r="I56" s="21" t="s">
        <v>90</v>
      </c>
      <c r="J56" s="15">
        <v>120000000</v>
      </c>
      <c r="K56" s="31">
        <v>40058</v>
      </c>
      <c r="L56" s="68">
        <v>0</v>
      </c>
      <c r="M56" s="17">
        <f t="shared" si="0"/>
        <v>120000000</v>
      </c>
      <c r="N56" s="18">
        <f t="shared" si="1"/>
        <v>0</v>
      </c>
      <c r="O56" s="123">
        <v>1777600140</v>
      </c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ht="76.5" customHeight="1">
      <c r="A57" s="10"/>
      <c r="B57" s="27" t="s">
        <v>92</v>
      </c>
      <c r="C57" s="28" t="s">
        <v>93</v>
      </c>
      <c r="D57" s="29" t="s">
        <v>94</v>
      </c>
      <c r="E57" s="23">
        <v>471938823</v>
      </c>
      <c r="F57" s="23">
        <f>E57</f>
        <v>471938823</v>
      </c>
      <c r="G57" s="24" t="s">
        <v>42</v>
      </c>
      <c r="H57" s="26">
        <v>362</v>
      </c>
      <c r="I57" s="21" t="s">
        <v>95</v>
      </c>
      <c r="J57" s="15">
        <v>471938823</v>
      </c>
      <c r="K57" s="31">
        <v>5550211</v>
      </c>
      <c r="L57" s="67">
        <v>14708400</v>
      </c>
      <c r="M57" s="17">
        <f t="shared" si="0"/>
        <v>457230423</v>
      </c>
      <c r="N57" s="18">
        <f t="shared" si="1"/>
        <v>3.1165903890894773E-2</v>
      </c>
      <c r="O57" s="19"/>
      <c r="P57" s="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ht="66.75" customHeight="1">
      <c r="A58" s="1"/>
      <c r="B58" s="70" t="s">
        <v>97</v>
      </c>
      <c r="C58" s="70" t="s">
        <v>19</v>
      </c>
      <c r="D58" s="11" t="s">
        <v>98</v>
      </c>
      <c r="E58" s="12">
        <v>203000000</v>
      </c>
      <c r="F58" s="12">
        <v>203000000</v>
      </c>
      <c r="G58" s="13" t="s">
        <v>42</v>
      </c>
      <c r="H58" s="71">
        <v>364</v>
      </c>
      <c r="I58" s="22" t="s">
        <v>99</v>
      </c>
      <c r="J58" s="72">
        <v>203000000</v>
      </c>
      <c r="K58" s="73">
        <v>50054</v>
      </c>
      <c r="L58" s="74">
        <v>0</v>
      </c>
      <c r="M58" s="75">
        <f t="shared" si="0"/>
        <v>203000000</v>
      </c>
      <c r="N58" s="76">
        <f t="shared" si="1"/>
        <v>0</v>
      </c>
      <c r="O58" s="19"/>
      <c r="P58" s="2"/>
      <c r="Q58" s="2"/>
      <c r="R58" s="2"/>
      <c r="S58" s="2"/>
      <c r="T58" s="2"/>
      <c r="U58" s="2"/>
      <c r="V58" s="2"/>
      <c r="W58" s="60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28.5" customHeight="1">
      <c r="A59" s="1"/>
      <c r="B59" s="238" t="s">
        <v>130</v>
      </c>
      <c r="C59" s="239"/>
      <c r="D59" s="239"/>
      <c r="E59" s="239"/>
      <c r="F59" s="239"/>
      <c r="G59" s="239"/>
      <c r="H59" s="239"/>
      <c r="I59" s="239"/>
      <c r="J59" s="239"/>
      <c r="K59" s="240"/>
      <c r="L59" s="77">
        <f>+L58+L57+L56+L55+L54+L53+L52+L51+L50+L49+L48+L47+L46+L45+L44+L43+L42+L41+L40+L39+L38+L37+L36+L35+L34+L33+L32+L31+L30+L29+L28+L27+L26+L25+L24+L23+L22+L21+L20+L19+L18+L17+L16+L15+L14+L13+L12+L11+L10+L9+L8+L7+L6+L5</f>
        <v>10080298761</v>
      </c>
      <c r="M59" s="78"/>
      <c r="N59" s="79"/>
      <c r="O59" s="19"/>
      <c r="P59" s="2"/>
      <c r="Q59" s="2"/>
      <c r="R59" s="2"/>
      <c r="S59" s="2"/>
      <c r="T59" s="2"/>
      <c r="U59" s="2"/>
      <c r="V59" s="2"/>
      <c r="W59" s="60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28.5" customHeight="1">
      <c r="A60" s="1"/>
      <c r="B60" s="247" t="s">
        <v>131</v>
      </c>
      <c r="C60" s="248"/>
      <c r="D60" s="248"/>
      <c r="E60" s="248"/>
      <c r="F60" s="248"/>
      <c r="G60" s="248"/>
      <c r="H60" s="248"/>
      <c r="I60" s="248"/>
      <c r="J60" s="249"/>
      <c r="K60" s="80"/>
      <c r="L60" s="81"/>
      <c r="M60" s="80"/>
      <c r="N60" s="80"/>
      <c r="O60" s="19"/>
      <c r="P60" s="2"/>
      <c r="Q60" s="2"/>
      <c r="R60" s="2"/>
      <c r="S60" s="2"/>
      <c r="T60" s="2"/>
      <c r="U60" s="2"/>
      <c r="V60" s="2"/>
      <c r="W60" s="60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51" customHeight="1">
      <c r="A61" s="1"/>
      <c r="B61" s="27" t="s">
        <v>132</v>
      </c>
      <c r="C61" s="28" t="s">
        <v>133</v>
      </c>
      <c r="D61" s="29" t="s">
        <v>134</v>
      </c>
      <c r="E61" s="82">
        <v>1000493922</v>
      </c>
      <c r="F61" s="82">
        <v>1000493922</v>
      </c>
      <c r="G61" s="26" t="s">
        <v>135</v>
      </c>
      <c r="H61" s="26">
        <v>394</v>
      </c>
      <c r="I61" s="29" t="s">
        <v>136</v>
      </c>
      <c r="J61" s="82">
        <v>1000493922</v>
      </c>
      <c r="K61" s="83"/>
      <c r="L61" s="84"/>
      <c r="M61" s="83"/>
      <c r="N61" s="83"/>
      <c r="O61" s="19"/>
      <c r="P61" s="2"/>
      <c r="Q61" s="2"/>
      <c r="R61" s="2"/>
      <c r="S61" s="2"/>
      <c r="T61" s="2"/>
      <c r="U61" s="2"/>
      <c r="V61" s="2"/>
      <c r="W61" s="60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50.25" customHeight="1">
      <c r="A62" s="1"/>
      <c r="B62" s="27" t="s">
        <v>137</v>
      </c>
      <c r="C62" s="28" t="s">
        <v>138</v>
      </c>
      <c r="D62" s="29" t="s">
        <v>139</v>
      </c>
      <c r="E62" s="82">
        <v>339283154</v>
      </c>
      <c r="F62" s="82">
        <v>339283154</v>
      </c>
      <c r="G62" s="26" t="s">
        <v>135</v>
      </c>
      <c r="H62" s="26">
        <v>397</v>
      </c>
      <c r="I62" s="29" t="s">
        <v>140</v>
      </c>
      <c r="J62" s="82">
        <v>339283154</v>
      </c>
      <c r="K62" s="83"/>
      <c r="L62" s="84"/>
      <c r="M62" s="83"/>
      <c r="N62" s="83"/>
      <c r="O62" s="19"/>
      <c r="P62" s="2"/>
      <c r="Q62" s="2"/>
      <c r="R62" s="2"/>
      <c r="S62" s="2"/>
      <c r="T62" s="2"/>
      <c r="U62" s="2"/>
      <c r="V62" s="2"/>
      <c r="W62" s="60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48" customHeight="1">
      <c r="A63" s="1"/>
      <c r="B63" s="27" t="s">
        <v>141</v>
      </c>
      <c r="C63" s="28" t="s">
        <v>142</v>
      </c>
      <c r="D63" s="29" t="s">
        <v>143</v>
      </c>
      <c r="E63" s="82">
        <v>256937059</v>
      </c>
      <c r="F63" s="82">
        <v>256937059</v>
      </c>
      <c r="G63" s="26" t="s">
        <v>135</v>
      </c>
      <c r="H63" s="26">
        <v>398</v>
      </c>
      <c r="I63" s="29" t="s">
        <v>144</v>
      </c>
      <c r="J63" s="82">
        <v>256937059</v>
      </c>
      <c r="K63" s="83"/>
      <c r="L63" s="84"/>
      <c r="M63" s="83"/>
      <c r="N63" s="83"/>
      <c r="O63" s="19"/>
      <c r="P63" s="2"/>
      <c r="Q63" s="2"/>
      <c r="R63" s="2"/>
      <c r="S63" s="2"/>
      <c r="T63" s="2"/>
      <c r="U63" s="2"/>
      <c r="V63" s="2"/>
      <c r="W63" s="60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54.75" customHeight="1">
      <c r="A64" s="1"/>
      <c r="B64" s="27" t="s">
        <v>145</v>
      </c>
      <c r="C64" s="28" t="s">
        <v>133</v>
      </c>
      <c r="D64" s="29" t="s">
        <v>146</v>
      </c>
      <c r="E64" s="82">
        <v>208278000</v>
      </c>
      <c r="F64" s="82">
        <v>208278000</v>
      </c>
      <c r="G64" s="26" t="s">
        <v>135</v>
      </c>
      <c r="H64" s="26">
        <v>399</v>
      </c>
      <c r="I64" s="29" t="s">
        <v>147</v>
      </c>
      <c r="J64" s="82">
        <v>208278000</v>
      </c>
      <c r="K64" s="83"/>
      <c r="L64" s="84"/>
      <c r="M64" s="83"/>
      <c r="N64" s="83"/>
      <c r="O64" s="19"/>
      <c r="P64" s="2"/>
      <c r="Q64" s="2"/>
      <c r="R64" s="2"/>
      <c r="S64" s="2"/>
      <c r="T64" s="2"/>
      <c r="U64" s="2"/>
      <c r="V64" s="2"/>
      <c r="W64" s="60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39.75" customHeight="1">
      <c r="A65" s="1"/>
      <c r="B65" s="27" t="s">
        <v>148</v>
      </c>
      <c r="C65" s="28" t="s">
        <v>149</v>
      </c>
      <c r="D65" s="29" t="s">
        <v>150</v>
      </c>
      <c r="E65" s="82">
        <v>198644110</v>
      </c>
      <c r="F65" s="82">
        <v>198644110</v>
      </c>
      <c r="G65" s="26" t="s">
        <v>135</v>
      </c>
      <c r="H65" s="26">
        <v>400</v>
      </c>
      <c r="I65" s="29" t="s">
        <v>136</v>
      </c>
      <c r="J65" s="82">
        <v>198644110</v>
      </c>
      <c r="K65" s="83"/>
      <c r="L65" s="84"/>
      <c r="M65" s="83"/>
      <c r="N65" s="83"/>
      <c r="O65" s="19"/>
      <c r="P65" s="2"/>
      <c r="Q65" s="2"/>
      <c r="R65" s="2"/>
      <c r="S65" s="2"/>
      <c r="T65" s="2"/>
      <c r="U65" s="2"/>
      <c r="V65" s="2"/>
      <c r="W65" s="60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62.25" customHeight="1">
      <c r="A66" s="1"/>
      <c r="B66" s="27" t="s">
        <v>151</v>
      </c>
      <c r="C66" s="28" t="s">
        <v>152</v>
      </c>
      <c r="D66" s="29" t="s">
        <v>153</v>
      </c>
      <c r="E66" s="82">
        <v>684214151</v>
      </c>
      <c r="F66" s="82">
        <v>684214151</v>
      </c>
      <c r="G66" s="26" t="s">
        <v>135</v>
      </c>
      <c r="H66" s="26">
        <v>401</v>
      </c>
      <c r="I66" s="29" t="s">
        <v>154</v>
      </c>
      <c r="J66" s="82">
        <v>684214151</v>
      </c>
      <c r="K66" s="83"/>
      <c r="L66" s="84"/>
      <c r="M66" s="83"/>
      <c r="N66" s="83"/>
      <c r="O66" s="19"/>
      <c r="P66" s="2"/>
      <c r="Q66" s="2"/>
      <c r="R66" s="2"/>
      <c r="S66" s="2"/>
      <c r="T66" s="2"/>
      <c r="U66" s="2"/>
      <c r="V66" s="2"/>
      <c r="W66" s="60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52.5" customHeight="1">
      <c r="A67" s="1"/>
      <c r="B67" s="27" t="s">
        <v>91</v>
      </c>
      <c r="C67" s="28" t="s">
        <v>155</v>
      </c>
      <c r="D67" s="29" t="s">
        <v>156</v>
      </c>
      <c r="E67" s="82">
        <v>1171898066</v>
      </c>
      <c r="F67" s="82">
        <v>1171898066</v>
      </c>
      <c r="G67" s="26" t="s">
        <v>135</v>
      </c>
      <c r="H67" s="26">
        <v>402</v>
      </c>
      <c r="I67" s="29" t="s">
        <v>136</v>
      </c>
      <c r="J67" s="82">
        <v>1171898066</v>
      </c>
      <c r="K67" s="83"/>
      <c r="L67" s="84"/>
      <c r="M67" s="83"/>
      <c r="N67" s="83"/>
      <c r="O67" s="19"/>
      <c r="P67" s="2"/>
      <c r="Q67" s="2"/>
      <c r="R67" s="2"/>
      <c r="S67" s="2"/>
      <c r="T67" s="2"/>
      <c r="U67" s="2"/>
      <c r="V67" s="2"/>
      <c r="W67" s="60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46.5" customHeight="1">
      <c r="A68" s="1"/>
      <c r="B68" s="27" t="s">
        <v>75</v>
      </c>
      <c r="C68" s="28" t="s">
        <v>152</v>
      </c>
      <c r="D68" s="29" t="s">
        <v>157</v>
      </c>
      <c r="E68" s="82">
        <v>472430559</v>
      </c>
      <c r="F68" s="82">
        <v>472430559</v>
      </c>
      <c r="G68" s="26" t="s">
        <v>135</v>
      </c>
      <c r="H68" s="14">
        <v>403</v>
      </c>
      <c r="I68" s="29" t="s">
        <v>136</v>
      </c>
      <c r="J68" s="82">
        <v>472430559</v>
      </c>
      <c r="K68" s="35"/>
      <c r="L68" s="67"/>
      <c r="M68" s="17"/>
      <c r="N68" s="18"/>
      <c r="O68" s="19"/>
      <c r="P68" s="2"/>
      <c r="Q68" s="2"/>
      <c r="R68" s="2"/>
      <c r="S68" s="2"/>
      <c r="T68" s="2"/>
      <c r="U68" s="2"/>
      <c r="V68" s="2"/>
      <c r="W68" s="60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53.25" customHeight="1">
      <c r="A69" s="1"/>
      <c r="B69" s="27" t="s">
        <v>96</v>
      </c>
      <c r="C69" s="28" t="s">
        <v>155</v>
      </c>
      <c r="D69" s="29" t="s">
        <v>158</v>
      </c>
      <c r="E69" s="82">
        <v>645153986</v>
      </c>
      <c r="F69" s="82">
        <v>645153986</v>
      </c>
      <c r="G69" s="26" t="s">
        <v>135</v>
      </c>
      <c r="H69" s="26">
        <v>404</v>
      </c>
      <c r="I69" s="29" t="s">
        <v>136</v>
      </c>
      <c r="J69" s="82">
        <v>645153986</v>
      </c>
      <c r="K69" s="35"/>
      <c r="L69" s="67"/>
      <c r="M69" s="17"/>
      <c r="N69" s="18"/>
      <c r="O69" s="19"/>
      <c r="P69" s="2"/>
      <c r="Q69" s="2"/>
      <c r="R69" s="2"/>
      <c r="S69" s="2"/>
      <c r="T69" s="2"/>
      <c r="U69" s="2"/>
      <c r="V69" s="2"/>
      <c r="W69" s="85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56.25" customHeight="1">
      <c r="A70" s="1"/>
      <c r="B70" s="27" t="s">
        <v>159</v>
      </c>
      <c r="C70" s="28" t="s">
        <v>160</v>
      </c>
      <c r="D70" s="29" t="s">
        <v>161</v>
      </c>
      <c r="E70" s="82">
        <v>450000000</v>
      </c>
      <c r="F70" s="82">
        <v>450000000</v>
      </c>
      <c r="G70" s="26" t="s">
        <v>135</v>
      </c>
      <c r="H70" s="26">
        <v>405</v>
      </c>
      <c r="I70" s="29" t="s">
        <v>162</v>
      </c>
      <c r="J70" s="82">
        <v>450000000</v>
      </c>
      <c r="K70" s="35"/>
      <c r="L70" s="67"/>
      <c r="M70" s="17"/>
      <c r="N70" s="18"/>
      <c r="O70" s="19"/>
      <c r="P70" s="2"/>
      <c r="Q70" s="2"/>
      <c r="R70" s="2"/>
      <c r="S70" s="2"/>
      <c r="T70" s="2"/>
      <c r="U70" s="2"/>
      <c r="V70" s="2"/>
      <c r="W70" s="85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57.75" customHeight="1">
      <c r="A71" s="1"/>
      <c r="B71" s="86" t="s">
        <v>163</v>
      </c>
      <c r="C71" s="70" t="s">
        <v>149</v>
      </c>
      <c r="D71" s="11" t="s">
        <v>164</v>
      </c>
      <c r="E71" s="87">
        <v>530127165</v>
      </c>
      <c r="F71" s="87">
        <v>530127165</v>
      </c>
      <c r="G71" s="71" t="s">
        <v>135</v>
      </c>
      <c r="H71" s="71">
        <v>406</v>
      </c>
      <c r="I71" s="11" t="s">
        <v>165</v>
      </c>
      <c r="J71" s="87">
        <v>530127165</v>
      </c>
      <c r="K71" s="73"/>
      <c r="L71" s="67"/>
      <c r="M71" s="17"/>
      <c r="N71" s="18"/>
      <c r="O71" s="19"/>
      <c r="P71" s="2"/>
      <c r="Q71" s="2"/>
      <c r="R71" s="2"/>
      <c r="S71" s="2"/>
      <c r="T71" s="2"/>
      <c r="U71" s="2"/>
      <c r="V71" s="2"/>
      <c r="W71" s="85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25.5" customHeight="1">
      <c r="A72" s="1"/>
      <c r="B72" s="250" t="s">
        <v>166</v>
      </c>
      <c r="C72" s="239"/>
      <c r="D72" s="239"/>
      <c r="E72" s="239"/>
      <c r="F72" s="239"/>
      <c r="G72" s="239"/>
      <c r="H72" s="239"/>
      <c r="I72" s="239"/>
      <c r="J72" s="239"/>
      <c r="K72" s="240"/>
      <c r="L72" s="88"/>
      <c r="M72" s="89"/>
      <c r="N72" s="90"/>
      <c r="O72" s="1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25.5" customHeight="1">
      <c r="A73" s="1"/>
      <c r="B73" s="251" t="s">
        <v>167</v>
      </c>
      <c r="C73" s="252"/>
      <c r="D73" s="252"/>
      <c r="E73" s="252"/>
      <c r="F73" s="252"/>
      <c r="G73" s="252"/>
      <c r="H73" s="252"/>
      <c r="I73" s="252"/>
      <c r="J73" s="252"/>
      <c r="K73" s="91"/>
      <c r="L73" s="92"/>
      <c r="M73" s="93"/>
      <c r="N73" s="94"/>
      <c r="O73" s="56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38.25" customHeight="1">
      <c r="A74" s="1"/>
      <c r="B74" s="95"/>
      <c r="C74" s="95" t="s">
        <v>32</v>
      </c>
      <c r="D74" s="95"/>
      <c r="E74" s="95"/>
      <c r="F74" s="95"/>
      <c r="G74" s="95"/>
      <c r="H74" s="95"/>
      <c r="I74" s="95"/>
      <c r="J74" s="95"/>
      <c r="K74" s="95"/>
      <c r="L74" s="15"/>
      <c r="M74" s="96"/>
      <c r="N74" s="97"/>
      <c r="O74" s="56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38.25" customHeight="1">
      <c r="A75" s="1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15"/>
      <c r="M75" s="96"/>
      <c r="N75" s="97"/>
      <c r="O75" s="56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25.5" customHeight="1">
      <c r="A76" s="1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15"/>
      <c r="M76" s="96"/>
      <c r="N76" s="97"/>
      <c r="O76" s="5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25.5" customHeight="1">
      <c r="A77" s="1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2"/>
      <c r="M77" s="93"/>
      <c r="N77" s="94"/>
      <c r="O77" s="5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25.5" customHeight="1">
      <c r="A78" s="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2"/>
      <c r="M78" s="93"/>
      <c r="N78" s="94"/>
      <c r="O78" s="1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22.5" customHeight="1">
      <c r="A79" s="1"/>
      <c r="B79" s="253" t="s">
        <v>168</v>
      </c>
      <c r="C79" s="229"/>
      <c r="D79" s="229"/>
      <c r="E79" s="229"/>
      <c r="F79" s="229"/>
      <c r="G79" s="229"/>
      <c r="H79" s="229"/>
      <c r="I79" s="229"/>
      <c r="J79" s="229"/>
      <c r="K79" s="229"/>
      <c r="L79" s="99"/>
      <c r="M79" s="2"/>
      <c r="N79" s="56"/>
      <c r="O79" s="1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43.5" customHeight="1">
      <c r="A80" s="1"/>
      <c r="B80" s="100" t="s">
        <v>169</v>
      </c>
      <c r="C80" s="100" t="s">
        <v>69</v>
      </c>
      <c r="D80" s="41" t="s">
        <v>123</v>
      </c>
      <c r="E80" s="101">
        <v>154000000</v>
      </c>
      <c r="F80" s="101">
        <f>+E80</f>
        <v>154000000</v>
      </c>
      <c r="G80" s="13" t="s">
        <v>170</v>
      </c>
      <c r="H80" s="71">
        <v>349</v>
      </c>
      <c r="I80" s="22" t="s">
        <v>124</v>
      </c>
      <c r="J80" s="72">
        <f>+F80</f>
        <v>154000000</v>
      </c>
      <c r="K80" s="102">
        <v>24005</v>
      </c>
      <c r="L80" s="103">
        <v>154000000</v>
      </c>
      <c r="M80" s="103"/>
      <c r="N80" s="103">
        <f t="shared" ref="N80:N81" si="2">+L80/J80</f>
        <v>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48.75" customHeight="1">
      <c r="A81" s="1"/>
      <c r="B81" s="104" t="s">
        <v>171</v>
      </c>
      <c r="C81" s="25" t="s">
        <v>69</v>
      </c>
      <c r="D81" s="104" t="s">
        <v>108</v>
      </c>
      <c r="E81" s="40">
        <f>+F81</f>
        <v>746148130</v>
      </c>
      <c r="F81" s="40">
        <f>+J81</f>
        <v>746148130</v>
      </c>
      <c r="G81" s="24" t="s">
        <v>109</v>
      </c>
      <c r="H81" s="26">
        <v>326</v>
      </c>
      <c r="I81" s="22" t="s">
        <v>110</v>
      </c>
      <c r="J81" s="15">
        <v>746148130</v>
      </c>
      <c r="K81" s="31">
        <v>24013</v>
      </c>
      <c r="L81" s="39">
        <v>741633823</v>
      </c>
      <c r="M81" s="39">
        <f>+J81-L81</f>
        <v>4514307</v>
      </c>
      <c r="N81" s="39">
        <f t="shared" si="2"/>
        <v>0.99394985148592407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28.5" customHeight="1">
      <c r="A82" s="1"/>
      <c r="B82" s="254" t="s">
        <v>172</v>
      </c>
      <c r="C82" s="220" t="s">
        <v>173</v>
      </c>
      <c r="D82" s="225" t="s">
        <v>174</v>
      </c>
      <c r="E82" s="237"/>
      <c r="F82" s="237"/>
      <c r="G82" s="216" t="s">
        <v>175</v>
      </c>
      <c r="H82" s="26">
        <v>352</v>
      </c>
      <c r="I82" s="21" t="s">
        <v>34</v>
      </c>
      <c r="J82" s="15"/>
      <c r="K82" s="31"/>
      <c r="L82" s="39"/>
      <c r="M82" s="39"/>
      <c r="N82" s="3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customHeight="1">
      <c r="A83" s="1"/>
      <c r="B83" s="217"/>
      <c r="C83" s="217"/>
      <c r="D83" s="217"/>
      <c r="E83" s="217"/>
      <c r="F83" s="217"/>
      <c r="G83" s="217"/>
      <c r="H83" s="26">
        <v>353</v>
      </c>
      <c r="I83" s="26" t="s">
        <v>61</v>
      </c>
      <c r="J83" s="105"/>
      <c r="K83" s="105"/>
      <c r="L83" s="105"/>
      <c r="M83" s="105"/>
      <c r="N83" s="10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21" customHeight="1">
      <c r="A84" s="1"/>
      <c r="B84" s="218"/>
      <c r="C84" s="218"/>
      <c r="D84" s="218"/>
      <c r="E84" s="218"/>
      <c r="F84" s="218"/>
      <c r="G84" s="218"/>
      <c r="H84" s="26">
        <v>354</v>
      </c>
      <c r="I84" s="26" t="s">
        <v>76</v>
      </c>
      <c r="J84" s="15"/>
      <c r="K84" s="35"/>
      <c r="L84" s="16"/>
      <c r="M84" s="17"/>
      <c r="N84" s="18"/>
      <c r="O84" s="1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36.75" customHeight="1">
      <c r="A85" s="1"/>
      <c r="B85" s="106" t="s">
        <v>176</v>
      </c>
      <c r="C85" s="28" t="s">
        <v>69</v>
      </c>
      <c r="D85" s="29" t="s">
        <v>177</v>
      </c>
      <c r="E85" s="23"/>
      <c r="F85" s="23"/>
      <c r="G85" s="24" t="s">
        <v>175</v>
      </c>
      <c r="H85" s="26">
        <v>355</v>
      </c>
      <c r="I85" s="26" t="s">
        <v>76</v>
      </c>
      <c r="J85" s="15"/>
      <c r="K85" s="35"/>
      <c r="L85" s="16"/>
      <c r="M85" s="17"/>
      <c r="N85" s="18"/>
      <c r="O85" s="1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51" customHeight="1">
      <c r="A86" s="1"/>
      <c r="B86" s="106" t="s">
        <v>178</v>
      </c>
      <c r="C86" s="28" t="s">
        <v>179</v>
      </c>
      <c r="D86" s="29" t="s">
        <v>180</v>
      </c>
      <c r="E86" s="23"/>
      <c r="F86" s="23"/>
      <c r="G86" s="24" t="s">
        <v>175</v>
      </c>
      <c r="H86" s="26">
        <v>356</v>
      </c>
      <c r="I86" s="26" t="s">
        <v>76</v>
      </c>
      <c r="J86" s="15"/>
      <c r="K86" s="35"/>
      <c r="L86" s="16"/>
      <c r="M86" s="17"/>
      <c r="N86" s="18"/>
      <c r="O86" s="1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33.75" customHeight="1">
      <c r="A87" s="1"/>
      <c r="B87" s="238" t="s">
        <v>181</v>
      </c>
      <c r="C87" s="239"/>
      <c r="D87" s="239"/>
      <c r="E87" s="239"/>
      <c r="F87" s="239"/>
      <c r="G87" s="239"/>
      <c r="H87" s="239"/>
      <c r="I87" s="239"/>
      <c r="J87" s="239"/>
      <c r="K87" s="240"/>
      <c r="L87" s="107"/>
      <c r="M87" s="108"/>
      <c r="N87" s="109"/>
      <c r="O87" s="1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36" customHeight="1">
      <c r="A88" s="1"/>
      <c r="B88" s="241" t="s">
        <v>182</v>
      </c>
      <c r="C88" s="242"/>
      <c r="D88" s="242"/>
      <c r="E88" s="242"/>
      <c r="F88" s="242"/>
      <c r="G88" s="242"/>
      <c r="H88" s="242"/>
      <c r="I88" s="242"/>
      <c r="J88" s="242"/>
      <c r="K88" s="243"/>
      <c r="L88" s="110"/>
      <c r="M88" s="111"/>
      <c r="N88" s="112"/>
      <c r="O88" s="1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73.5" customHeight="1">
      <c r="A89" s="1"/>
      <c r="B89" s="36" t="s">
        <v>100</v>
      </c>
      <c r="C89" s="36" t="s">
        <v>101</v>
      </c>
      <c r="D89" s="37" t="s">
        <v>102</v>
      </c>
      <c r="E89" s="38">
        <f t="shared" ref="E89:E91" si="3">+J89</f>
        <v>86540289</v>
      </c>
      <c r="F89" s="38">
        <f t="shared" ref="F89:F92" si="4">+E89</f>
        <v>86540289</v>
      </c>
      <c r="G89" s="24" t="s">
        <v>42</v>
      </c>
      <c r="H89" s="26">
        <v>345</v>
      </c>
      <c r="I89" s="21" t="s">
        <v>103</v>
      </c>
      <c r="J89" s="15">
        <v>86540289</v>
      </c>
      <c r="K89" s="31">
        <v>5650309</v>
      </c>
      <c r="L89" s="39">
        <v>0</v>
      </c>
      <c r="M89" s="17">
        <f t="shared" ref="M89:M91" si="5">+J89-L89</f>
        <v>86540289</v>
      </c>
      <c r="N89" s="18">
        <f t="shared" ref="N89:N91" si="6">+L89/J89</f>
        <v>0</v>
      </c>
      <c r="O89" s="1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45" customHeight="1">
      <c r="A90" s="1"/>
      <c r="B90" s="36" t="s">
        <v>104</v>
      </c>
      <c r="C90" s="36" t="s">
        <v>69</v>
      </c>
      <c r="D90" s="37" t="s">
        <v>105</v>
      </c>
      <c r="E90" s="40">
        <f t="shared" si="3"/>
        <v>113628528</v>
      </c>
      <c r="F90" s="40">
        <f t="shared" si="4"/>
        <v>113628528</v>
      </c>
      <c r="G90" s="24" t="s">
        <v>106</v>
      </c>
      <c r="H90" s="26">
        <v>346</v>
      </c>
      <c r="I90" s="21" t="s">
        <v>107</v>
      </c>
      <c r="J90" s="15">
        <v>113628528</v>
      </c>
      <c r="K90" s="31">
        <v>24010</v>
      </c>
      <c r="L90" s="39">
        <v>0</v>
      </c>
      <c r="M90" s="39">
        <f t="shared" si="5"/>
        <v>113628528</v>
      </c>
      <c r="N90" s="39">
        <f t="shared" si="6"/>
        <v>0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56.25" customHeight="1">
      <c r="A91" s="1"/>
      <c r="B91" s="36" t="s">
        <v>111</v>
      </c>
      <c r="C91" s="36" t="s">
        <v>93</v>
      </c>
      <c r="D91" s="37" t="s">
        <v>112</v>
      </c>
      <c r="E91" s="40">
        <f t="shared" si="3"/>
        <v>165187847</v>
      </c>
      <c r="F91" s="40">
        <f t="shared" si="4"/>
        <v>165187847</v>
      </c>
      <c r="G91" s="24" t="s">
        <v>113</v>
      </c>
      <c r="H91" s="26">
        <v>328</v>
      </c>
      <c r="I91" s="21" t="s">
        <v>114</v>
      </c>
      <c r="J91" s="15">
        <v>165187847</v>
      </c>
      <c r="K91" s="31">
        <v>5550210</v>
      </c>
      <c r="L91" s="39">
        <v>0</v>
      </c>
      <c r="M91" s="39">
        <f t="shared" si="5"/>
        <v>165187847</v>
      </c>
      <c r="N91" s="39">
        <f t="shared" si="6"/>
        <v>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46.5" customHeight="1">
      <c r="A92" s="1"/>
      <c r="B92" s="244" t="s">
        <v>115</v>
      </c>
      <c r="C92" s="244" t="s">
        <v>78</v>
      </c>
      <c r="D92" s="245" t="s">
        <v>116</v>
      </c>
      <c r="E92" s="237">
        <f>+J92+J93</f>
        <v>355017590</v>
      </c>
      <c r="F92" s="237">
        <f t="shared" si="4"/>
        <v>355017590</v>
      </c>
      <c r="G92" s="216" t="s">
        <v>117</v>
      </c>
      <c r="H92" s="26">
        <v>329</v>
      </c>
      <c r="I92" s="21" t="s">
        <v>118</v>
      </c>
      <c r="J92" s="15">
        <v>6123270</v>
      </c>
      <c r="K92" s="235">
        <v>44104</v>
      </c>
      <c r="L92" s="34">
        <v>2397680</v>
      </c>
      <c r="M92" s="39">
        <f>J92-O92</f>
        <v>6123270</v>
      </c>
      <c r="N92" s="42">
        <f>L92/J92</f>
        <v>0.39156855732312962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33.75" customHeight="1">
      <c r="A93" s="1"/>
      <c r="B93" s="218"/>
      <c r="C93" s="218"/>
      <c r="D93" s="218"/>
      <c r="E93" s="218"/>
      <c r="F93" s="218"/>
      <c r="G93" s="218"/>
      <c r="H93" s="26">
        <v>330</v>
      </c>
      <c r="I93" s="21" t="s">
        <v>119</v>
      </c>
      <c r="J93" s="15">
        <v>348894320</v>
      </c>
      <c r="K93" s="218"/>
      <c r="L93" s="34">
        <v>348894320</v>
      </c>
      <c r="M93" s="39">
        <f>J93-L93</f>
        <v>0</v>
      </c>
      <c r="N93" s="59">
        <f t="shared" ref="N93:N95" si="7">+L93/J93</f>
        <v>1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56.25" customHeight="1">
      <c r="A94" s="1"/>
      <c r="B94" s="36" t="s">
        <v>120</v>
      </c>
      <c r="C94" s="36" t="s">
        <v>93</v>
      </c>
      <c r="D94" s="37" t="s">
        <v>112</v>
      </c>
      <c r="E94" s="40">
        <f t="shared" ref="E94:E95" si="8">+F94</f>
        <v>61156806</v>
      </c>
      <c r="F94" s="40">
        <f>+J94</f>
        <v>61156806</v>
      </c>
      <c r="G94" s="24" t="s">
        <v>121</v>
      </c>
      <c r="H94" s="26">
        <v>332</v>
      </c>
      <c r="I94" s="21" t="s">
        <v>122</v>
      </c>
      <c r="J94" s="15">
        <v>61156806</v>
      </c>
      <c r="K94" s="31">
        <v>5550210</v>
      </c>
      <c r="L94" s="43">
        <v>0</v>
      </c>
      <c r="M94" s="39"/>
      <c r="N94" s="39">
        <f t="shared" si="7"/>
        <v>0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65.25" customHeight="1">
      <c r="A95" s="1"/>
      <c r="B95" s="113" t="s">
        <v>125</v>
      </c>
      <c r="C95" s="113" t="s">
        <v>69</v>
      </c>
      <c r="D95" s="41" t="s">
        <v>126</v>
      </c>
      <c r="E95" s="101">
        <f t="shared" si="8"/>
        <v>270951689</v>
      </c>
      <c r="F95" s="101">
        <v>270951689</v>
      </c>
      <c r="G95" s="55" t="s">
        <v>42</v>
      </c>
      <c r="H95" s="71">
        <v>351</v>
      </c>
      <c r="I95" s="22" t="s">
        <v>127</v>
      </c>
      <c r="J95" s="114">
        <f>+F95</f>
        <v>270951689</v>
      </c>
      <c r="K95" s="115"/>
      <c r="L95" s="103">
        <v>108380675</v>
      </c>
      <c r="M95" s="103"/>
      <c r="N95" s="103">
        <f t="shared" si="7"/>
        <v>0.39999999778558309</v>
      </c>
      <c r="O95" s="2"/>
      <c r="P95" s="2"/>
      <c r="Q95" s="2">
        <f>+J80+J81</f>
        <v>900148130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36" customHeight="1">
      <c r="A96" s="1"/>
      <c r="B96" s="246" t="s">
        <v>183</v>
      </c>
      <c r="C96" s="239"/>
      <c r="D96" s="239"/>
      <c r="E96" s="239"/>
      <c r="F96" s="239"/>
      <c r="G96" s="239"/>
      <c r="H96" s="239"/>
      <c r="I96" s="239"/>
      <c r="J96" s="239"/>
      <c r="K96" s="240"/>
      <c r="L96" s="78"/>
      <c r="M96" s="78"/>
      <c r="N96" s="7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24.75" customHeight="1">
      <c r="A97" s="1"/>
      <c r="B97" s="44"/>
      <c r="C97" s="44"/>
      <c r="D97" s="45"/>
      <c r="E97" s="46"/>
      <c r="F97" s="46"/>
      <c r="G97" s="47"/>
      <c r="H97" s="48"/>
      <c r="I97" s="48"/>
      <c r="J97" s="48"/>
      <c r="K97" s="48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35.25" customHeight="1">
      <c r="A98" s="1"/>
      <c r="B98" s="44"/>
      <c r="C98" s="44"/>
      <c r="D98" s="60"/>
      <c r="E98" s="60"/>
      <c r="F98" s="50"/>
      <c r="G98" s="51"/>
      <c r="H98" s="48"/>
      <c r="I98" s="116" t="s">
        <v>184</v>
      </c>
      <c r="J98" s="117"/>
      <c r="K98" s="48"/>
      <c r="L98" s="5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33" customHeight="1">
      <c r="A99" s="1"/>
      <c r="B99" s="44"/>
      <c r="C99" s="44"/>
      <c r="D99" s="60"/>
      <c r="E99" s="60"/>
      <c r="F99" s="46"/>
      <c r="G99" s="47"/>
      <c r="H99" s="48"/>
      <c r="I99" s="116" t="s">
        <v>185</v>
      </c>
      <c r="J99" s="118"/>
      <c r="K99" s="48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33.75" customHeight="1">
      <c r="A100" s="1"/>
      <c r="B100" s="44"/>
      <c r="C100" s="44"/>
      <c r="D100" s="60"/>
      <c r="E100" s="60"/>
      <c r="F100" s="46"/>
      <c r="G100" s="47"/>
      <c r="H100" s="48"/>
      <c r="I100" s="116" t="s">
        <v>186</v>
      </c>
      <c r="J100" s="118"/>
      <c r="K100" s="48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30.75" customHeight="1">
      <c r="A101" s="1"/>
      <c r="B101" s="44"/>
      <c r="C101" s="44"/>
      <c r="D101" s="60"/>
      <c r="E101" s="60"/>
      <c r="F101" s="46"/>
      <c r="G101" s="47"/>
      <c r="H101" s="48"/>
      <c r="I101" s="119" t="s">
        <v>187</v>
      </c>
      <c r="J101" s="118"/>
      <c r="K101" s="48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42.75" customHeight="1">
      <c r="A102" s="1"/>
      <c r="B102" s="44"/>
      <c r="C102" s="44"/>
      <c r="D102" s="60"/>
      <c r="E102" s="60"/>
      <c r="F102" s="46"/>
      <c r="G102" s="47"/>
      <c r="H102" s="48"/>
      <c r="I102" s="119" t="s">
        <v>188</v>
      </c>
      <c r="J102" s="118"/>
      <c r="K102" s="48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22.5" customHeight="1">
      <c r="A103" s="1"/>
      <c r="B103" s="44"/>
      <c r="C103" s="44"/>
      <c r="D103" s="49"/>
      <c r="E103" s="46"/>
      <c r="F103" s="46"/>
      <c r="G103" s="47"/>
      <c r="H103" s="48"/>
      <c r="I103" s="48"/>
      <c r="J103" s="48"/>
      <c r="K103" s="48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6.5" customHeight="1">
      <c r="A104" s="1"/>
      <c r="B104" s="44"/>
      <c r="C104" s="44"/>
      <c r="D104" s="49"/>
      <c r="E104" s="46"/>
      <c r="F104" s="46"/>
      <c r="G104" s="47"/>
      <c r="H104" s="48"/>
      <c r="I104" s="48"/>
      <c r="J104" s="48"/>
      <c r="K104" s="4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1.25" customHeight="1">
      <c r="A105" s="1"/>
      <c r="B105" s="44"/>
      <c r="C105" s="44"/>
      <c r="D105" s="49"/>
      <c r="E105" s="46"/>
      <c r="F105" s="46"/>
      <c r="G105" s="47"/>
      <c r="H105" s="48"/>
      <c r="I105" s="48"/>
      <c r="J105" s="48"/>
      <c r="K105" s="48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1.25" customHeight="1">
      <c r="A106" s="1"/>
      <c r="B106" s="44"/>
      <c r="C106" s="44"/>
      <c r="D106" s="49"/>
      <c r="E106" s="46"/>
      <c r="F106" s="46"/>
      <c r="G106" s="47"/>
      <c r="H106" s="48"/>
      <c r="I106" s="48"/>
      <c r="J106" s="48"/>
      <c r="K106" s="48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1.25" customHeight="1">
      <c r="A107" s="1"/>
      <c r="B107" s="236" t="s">
        <v>189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1.25" customHeight="1">
      <c r="A108" s="1"/>
      <c r="B108" s="44"/>
      <c r="C108" s="44"/>
      <c r="D108" s="49"/>
      <c r="E108" s="46"/>
      <c r="F108" s="46"/>
      <c r="G108" s="47"/>
      <c r="H108" s="48"/>
      <c r="I108" s="48"/>
      <c r="J108" s="48"/>
      <c r="K108" s="48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1.25" customHeight="1">
      <c r="A109" s="1"/>
      <c r="B109" s="44"/>
      <c r="C109" s="44"/>
      <c r="D109" s="49"/>
      <c r="E109" s="46"/>
      <c r="F109" s="46"/>
      <c r="G109" s="47"/>
      <c r="H109" s="48"/>
      <c r="I109" s="48"/>
      <c r="J109" s="48"/>
      <c r="K109" s="48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1.25" customHeight="1">
      <c r="A110" s="1"/>
      <c r="B110" s="44"/>
      <c r="C110" s="44"/>
      <c r="D110" s="49"/>
      <c r="E110" s="46"/>
      <c r="F110" s="46"/>
      <c r="G110" s="47"/>
      <c r="H110" s="48"/>
      <c r="I110" s="48"/>
      <c r="J110" s="48"/>
      <c r="K110" s="4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1.25" customHeight="1">
      <c r="A111" s="1"/>
      <c r="B111" s="44"/>
      <c r="C111" s="44"/>
      <c r="D111" s="49"/>
      <c r="E111" s="46"/>
      <c r="F111" s="46"/>
      <c r="G111" s="47"/>
      <c r="H111" s="48"/>
      <c r="I111" s="48"/>
      <c r="J111" s="48"/>
      <c r="K111" s="48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1.25" customHeight="1">
      <c r="A112" s="1"/>
      <c r="B112" s="44"/>
      <c r="C112" s="44"/>
      <c r="D112" s="49"/>
      <c r="E112" s="46"/>
      <c r="F112" s="46"/>
      <c r="G112" s="47"/>
      <c r="H112" s="48"/>
      <c r="I112" s="48"/>
      <c r="J112" s="48"/>
      <c r="K112" s="48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1.25" customHeight="1">
      <c r="A113" s="1"/>
      <c r="B113" s="44"/>
      <c r="C113" s="44"/>
      <c r="D113" s="49"/>
      <c r="E113" s="46"/>
      <c r="F113" s="46"/>
      <c r="G113" s="47"/>
      <c r="H113" s="48"/>
      <c r="I113" s="48"/>
      <c r="J113" s="48"/>
      <c r="K113" s="48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1.25" customHeight="1">
      <c r="A114" s="1"/>
      <c r="B114" s="44"/>
      <c r="C114" s="44"/>
      <c r="D114" s="49"/>
      <c r="E114" s="46"/>
      <c r="F114" s="46"/>
      <c r="G114" s="47"/>
      <c r="H114" s="48"/>
      <c r="I114" s="48"/>
      <c r="J114" s="48"/>
      <c r="K114" s="48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1.25" customHeight="1">
      <c r="A115" s="1"/>
      <c r="B115" s="44"/>
      <c r="C115" s="44"/>
      <c r="D115" s="49"/>
      <c r="E115" s="46"/>
      <c r="F115" s="46"/>
      <c r="G115" s="47"/>
      <c r="H115" s="48"/>
      <c r="I115" s="48"/>
      <c r="J115" s="48"/>
      <c r="K115" s="48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1.25" customHeight="1">
      <c r="A116" s="1"/>
      <c r="B116" s="44"/>
      <c r="C116" s="44"/>
      <c r="D116" s="49"/>
      <c r="E116" s="46"/>
      <c r="F116" s="46"/>
      <c r="G116" s="47"/>
      <c r="H116" s="48"/>
      <c r="I116" s="48"/>
      <c r="J116" s="48"/>
      <c r="K116" s="48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1.25" customHeight="1">
      <c r="A117" s="1"/>
      <c r="B117" s="44"/>
      <c r="C117" s="44"/>
      <c r="D117" s="49"/>
      <c r="E117" s="46"/>
      <c r="F117" s="46"/>
      <c r="G117" s="47"/>
      <c r="H117" s="48"/>
      <c r="I117" s="48"/>
      <c r="J117" s="48"/>
      <c r="K117" s="48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1.25" customHeight="1">
      <c r="A118" s="1"/>
      <c r="B118" s="44"/>
      <c r="C118" s="44"/>
      <c r="D118" s="49"/>
      <c r="E118" s="46"/>
      <c r="F118" s="46"/>
      <c r="G118" s="47"/>
      <c r="H118" s="48"/>
      <c r="I118" s="48"/>
      <c r="J118" s="48"/>
      <c r="K118" s="4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1.25" customHeight="1">
      <c r="A119" s="1"/>
      <c r="B119" s="44"/>
      <c r="C119" s="44"/>
      <c r="D119" s="49"/>
      <c r="E119" s="46"/>
      <c r="F119" s="46"/>
      <c r="G119" s="47"/>
      <c r="H119" s="48"/>
      <c r="I119" s="48"/>
      <c r="J119" s="48"/>
      <c r="K119" s="4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1.25" customHeight="1">
      <c r="A120" s="1"/>
      <c r="B120" s="44"/>
      <c r="C120" s="44"/>
      <c r="D120" s="49"/>
      <c r="E120" s="46"/>
      <c r="F120" s="46"/>
      <c r="G120" s="47"/>
      <c r="H120" s="48"/>
      <c r="I120" s="48"/>
      <c r="J120" s="48"/>
      <c r="K120" s="4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1.25" customHeight="1">
      <c r="A121" s="1"/>
      <c r="B121" s="44"/>
      <c r="C121" s="44"/>
      <c r="D121" s="49"/>
      <c r="E121" s="46"/>
      <c r="F121" s="46"/>
      <c r="G121" s="47"/>
      <c r="H121" s="48"/>
      <c r="I121" s="48"/>
      <c r="J121" s="48"/>
      <c r="K121" s="4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1.25" customHeight="1">
      <c r="A122" s="1"/>
      <c r="B122" s="44"/>
      <c r="C122" s="44"/>
      <c r="D122" s="49"/>
      <c r="E122" s="46"/>
      <c r="F122" s="46"/>
      <c r="G122" s="47"/>
      <c r="H122" s="48"/>
      <c r="I122" s="48"/>
      <c r="J122" s="48"/>
      <c r="K122" s="4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1.25" customHeight="1">
      <c r="A123" s="1"/>
      <c r="B123" s="44"/>
      <c r="C123" s="44"/>
      <c r="D123" s="49"/>
      <c r="E123" s="46"/>
      <c r="F123" s="46"/>
      <c r="G123" s="47"/>
      <c r="H123" s="48"/>
      <c r="I123" s="48"/>
      <c r="J123" s="48"/>
      <c r="K123" s="4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1.25" customHeight="1">
      <c r="A124" s="1"/>
      <c r="B124" s="44"/>
      <c r="C124" s="44"/>
      <c r="D124" s="49"/>
      <c r="E124" s="46"/>
      <c r="F124" s="46"/>
      <c r="G124" s="47"/>
      <c r="H124" s="48"/>
      <c r="I124" s="48"/>
      <c r="J124" s="48"/>
      <c r="K124" s="4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1.25" customHeight="1">
      <c r="A125" s="1"/>
      <c r="B125" s="44"/>
      <c r="C125" s="44"/>
      <c r="D125" s="49"/>
      <c r="E125" s="46"/>
      <c r="F125" s="46"/>
      <c r="G125" s="47"/>
      <c r="H125" s="48"/>
      <c r="I125" s="48"/>
      <c r="J125" s="48"/>
      <c r="K125" s="4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1.25" customHeight="1">
      <c r="A126" s="1"/>
      <c r="B126" s="44"/>
      <c r="C126" s="44"/>
      <c r="D126" s="49"/>
      <c r="E126" s="46"/>
      <c r="F126" s="46"/>
      <c r="G126" s="47"/>
      <c r="H126" s="48"/>
      <c r="I126" s="48"/>
      <c r="J126" s="48"/>
      <c r="K126" s="4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1.25" customHeight="1">
      <c r="A127" s="1"/>
      <c r="B127" s="44"/>
      <c r="C127" s="44"/>
      <c r="D127" s="49"/>
      <c r="E127" s="46"/>
      <c r="F127" s="46"/>
      <c r="G127" s="47"/>
      <c r="H127" s="48"/>
      <c r="I127" s="48"/>
      <c r="J127" s="48"/>
      <c r="K127" s="4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1.25" customHeight="1">
      <c r="A128" s="1"/>
      <c r="B128" s="44"/>
      <c r="C128" s="44"/>
      <c r="D128" s="49"/>
      <c r="E128" s="46"/>
      <c r="F128" s="46"/>
      <c r="G128" s="47"/>
      <c r="H128" s="48"/>
      <c r="I128" s="48"/>
      <c r="J128" s="48"/>
      <c r="K128" s="4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1.25" customHeight="1">
      <c r="A129" s="1"/>
      <c r="B129" s="44"/>
      <c r="C129" s="44"/>
      <c r="D129" s="49"/>
      <c r="E129" s="46"/>
      <c r="F129" s="46"/>
      <c r="G129" s="47"/>
      <c r="H129" s="48"/>
      <c r="I129" s="48"/>
      <c r="J129" s="48"/>
      <c r="K129" s="4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1.25" customHeight="1">
      <c r="A130" s="1"/>
      <c r="B130" s="44"/>
      <c r="C130" s="44"/>
      <c r="D130" s="49"/>
      <c r="E130" s="46"/>
      <c r="F130" s="46"/>
      <c r="G130" s="47"/>
      <c r="H130" s="48"/>
      <c r="I130" s="48"/>
      <c r="J130" s="48"/>
      <c r="K130" s="4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1.25" customHeight="1">
      <c r="A131" s="1"/>
      <c r="B131" s="44"/>
      <c r="C131" s="44"/>
      <c r="D131" s="49"/>
      <c r="E131" s="46"/>
      <c r="F131" s="46"/>
      <c r="G131" s="47"/>
      <c r="H131" s="48"/>
      <c r="I131" s="48"/>
      <c r="J131" s="48"/>
      <c r="K131" s="4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1.25" customHeight="1">
      <c r="A132" s="1"/>
      <c r="B132" s="44"/>
      <c r="C132" s="44"/>
      <c r="D132" s="49"/>
      <c r="E132" s="46"/>
      <c r="F132" s="46"/>
      <c r="G132" s="47"/>
      <c r="H132" s="48"/>
      <c r="I132" s="48"/>
      <c r="J132" s="48"/>
      <c r="K132" s="4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1.25" customHeight="1">
      <c r="A133" s="1"/>
      <c r="B133" s="44"/>
      <c r="C133" s="44"/>
      <c r="D133" s="49"/>
      <c r="E133" s="46"/>
      <c r="F133" s="46"/>
      <c r="G133" s="47"/>
      <c r="H133" s="48"/>
      <c r="I133" s="48"/>
      <c r="J133" s="48"/>
      <c r="K133" s="4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1.25" customHeight="1">
      <c r="A134" s="1"/>
      <c r="B134" s="44"/>
      <c r="C134" s="44"/>
      <c r="D134" s="49"/>
      <c r="E134" s="46"/>
      <c r="F134" s="46"/>
      <c r="G134" s="47"/>
      <c r="H134" s="48"/>
      <c r="I134" s="48"/>
      <c r="J134" s="48"/>
      <c r="K134" s="4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1.25" customHeight="1">
      <c r="A135" s="1"/>
      <c r="B135" s="44"/>
      <c r="C135" s="44"/>
      <c r="D135" s="49"/>
      <c r="E135" s="46"/>
      <c r="F135" s="46"/>
      <c r="G135" s="47"/>
      <c r="H135" s="48"/>
      <c r="I135" s="48"/>
      <c r="J135" s="48"/>
      <c r="K135" s="4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1.25" customHeight="1">
      <c r="A136" s="1"/>
      <c r="B136" s="44"/>
      <c r="C136" s="44"/>
      <c r="D136" s="49"/>
      <c r="E136" s="46"/>
      <c r="F136" s="46"/>
      <c r="G136" s="47"/>
      <c r="H136" s="48"/>
      <c r="I136" s="48"/>
      <c r="J136" s="48"/>
      <c r="K136" s="4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1.25" customHeight="1">
      <c r="A137" s="1"/>
      <c r="B137" s="44"/>
      <c r="C137" s="44"/>
      <c r="D137" s="49"/>
      <c r="E137" s="46"/>
      <c r="F137" s="46"/>
      <c r="G137" s="47"/>
      <c r="H137" s="48"/>
      <c r="I137" s="48"/>
      <c r="J137" s="48"/>
      <c r="K137" s="4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1.25" customHeight="1">
      <c r="A138" s="1"/>
      <c r="B138" s="44"/>
      <c r="C138" s="44"/>
      <c r="D138" s="49"/>
      <c r="E138" s="46"/>
      <c r="F138" s="46"/>
      <c r="G138" s="47"/>
      <c r="H138" s="48"/>
      <c r="I138" s="48"/>
      <c r="J138" s="48"/>
      <c r="K138" s="4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1.25" customHeight="1">
      <c r="A139" s="1"/>
      <c r="B139" s="44"/>
      <c r="C139" s="44"/>
      <c r="D139" s="49"/>
      <c r="E139" s="46"/>
      <c r="F139" s="46"/>
      <c r="G139" s="47"/>
      <c r="H139" s="48"/>
      <c r="I139" s="48"/>
      <c r="J139" s="48"/>
      <c r="K139" s="4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1.25" customHeight="1">
      <c r="A140" s="1"/>
      <c r="B140" s="44"/>
      <c r="C140" s="44"/>
      <c r="D140" s="49"/>
      <c r="E140" s="46"/>
      <c r="F140" s="46"/>
      <c r="G140" s="47"/>
      <c r="H140" s="48"/>
      <c r="I140" s="48"/>
      <c r="J140" s="48"/>
      <c r="K140" s="4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1.25" customHeight="1">
      <c r="A141" s="1"/>
      <c r="B141" s="44"/>
      <c r="C141" s="44"/>
      <c r="D141" s="49"/>
      <c r="E141" s="46"/>
      <c r="F141" s="46"/>
      <c r="G141" s="47"/>
      <c r="H141" s="48"/>
      <c r="I141" s="48"/>
      <c r="J141" s="48"/>
      <c r="K141" s="4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1.25" customHeight="1">
      <c r="A142" s="1"/>
      <c r="B142" s="44"/>
      <c r="C142" s="44"/>
      <c r="D142" s="49"/>
      <c r="E142" s="46"/>
      <c r="F142" s="46"/>
      <c r="G142" s="47"/>
      <c r="H142" s="48"/>
      <c r="I142" s="48"/>
      <c r="J142" s="48"/>
      <c r="K142" s="4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1.25" customHeight="1">
      <c r="A143" s="1"/>
      <c r="B143" s="44"/>
      <c r="C143" s="44"/>
      <c r="D143" s="49"/>
      <c r="E143" s="46"/>
      <c r="F143" s="46"/>
      <c r="G143" s="47"/>
      <c r="H143" s="48"/>
      <c r="I143" s="48"/>
      <c r="J143" s="48"/>
      <c r="K143" s="4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1.25" customHeight="1">
      <c r="A144" s="1"/>
      <c r="B144" s="44"/>
      <c r="C144" s="44"/>
      <c r="D144" s="49"/>
      <c r="E144" s="46"/>
      <c r="F144" s="46"/>
      <c r="G144" s="47"/>
      <c r="H144" s="48"/>
      <c r="I144" s="48"/>
      <c r="J144" s="48"/>
      <c r="K144" s="4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1.25" customHeight="1">
      <c r="A145" s="1"/>
      <c r="B145" s="44"/>
      <c r="C145" s="44"/>
      <c r="D145" s="49"/>
      <c r="E145" s="46"/>
      <c r="F145" s="46"/>
      <c r="G145" s="47"/>
      <c r="H145" s="48"/>
      <c r="I145" s="48"/>
      <c r="J145" s="48"/>
      <c r="K145" s="4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1.25" customHeight="1">
      <c r="A146" s="1"/>
      <c r="B146" s="44"/>
      <c r="C146" s="44"/>
      <c r="D146" s="49"/>
      <c r="E146" s="46"/>
      <c r="F146" s="46"/>
      <c r="G146" s="47"/>
      <c r="H146" s="48"/>
      <c r="I146" s="48"/>
      <c r="J146" s="48"/>
      <c r="K146" s="4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1.25" customHeight="1">
      <c r="A147" s="1"/>
      <c r="B147" s="44"/>
      <c r="C147" s="44"/>
      <c r="D147" s="49"/>
      <c r="E147" s="46"/>
      <c r="F147" s="46"/>
      <c r="G147" s="47"/>
      <c r="H147" s="48"/>
      <c r="I147" s="48"/>
      <c r="J147" s="48"/>
      <c r="K147" s="4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1.25" customHeight="1">
      <c r="A148" s="1"/>
      <c r="B148" s="44"/>
      <c r="C148" s="44"/>
      <c r="D148" s="49"/>
      <c r="E148" s="46"/>
      <c r="F148" s="46"/>
      <c r="G148" s="47"/>
      <c r="H148" s="48"/>
      <c r="I148" s="48"/>
      <c r="J148" s="48"/>
      <c r="K148" s="48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1.25" customHeight="1">
      <c r="A149" s="1"/>
      <c r="B149" s="44"/>
      <c r="C149" s="44"/>
      <c r="D149" s="49"/>
      <c r="E149" s="46"/>
      <c r="F149" s="46"/>
      <c r="G149" s="47"/>
      <c r="H149" s="48"/>
      <c r="I149" s="48"/>
      <c r="J149" s="48"/>
      <c r="K149" s="48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1.25" customHeight="1">
      <c r="A150" s="1"/>
      <c r="B150" s="44"/>
      <c r="C150" s="44"/>
      <c r="D150" s="49"/>
      <c r="E150" s="46"/>
      <c r="F150" s="46"/>
      <c r="G150" s="47"/>
      <c r="H150" s="48"/>
      <c r="I150" s="48"/>
      <c r="J150" s="48"/>
      <c r="K150" s="48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1.25" customHeight="1">
      <c r="A151" s="1"/>
      <c r="B151" s="44"/>
      <c r="C151" s="44"/>
      <c r="D151" s="49"/>
      <c r="E151" s="46"/>
      <c r="F151" s="46"/>
      <c r="G151" s="47"/>
      <c r="H151" s="48"/>
      <c r="I151" s="48"/>
      <c r="J151" s="48"/>
      <c r="K151" s="48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1.25" customHeight="1">
      <c r="A152" s="1"/>
      <c r="B152" s="44"/>
      <c r="C152" s="44"/>
      <c r="D152" s="49"/>
      <c r="E152" s="46"/>
      <c r="F152" s="46"/>
      <c r="G152" s="47"/>
      <c r="H152" s="48"/>
      <c r="I152" s="48"/>
      <c r="J152" s="48"/>
      <c r="K152" s="48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1.25" customHeight="1">
      <c r="A153" s="1"/>
      <c r="B153" s="44"/>
      <c r="C153" s="44"/>
      <c r="D153" s="49"/>
      <c r="E153" s="46"/>
      <c r="F153" s="46"/>
      <c r="G153" s="47"/>
      <c r="H153" s="48"/>
      <c r="I153" s="48"/>
      <c r="J153" s="48"/>
      <c r="K153" s="48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1.25" customHeight="1">
      <c r="A154" s="1"/>
      <c r="B154" s="44"/>
      <c r="C154" s="44"/>
      <c r="D154" s="49"/>
      <c r="E154" s="46"/>
      <c r="F154" s="46"/>
      <c r="G154" s="47"/>
      <c r="H154" s="48"/>
      <c r="I154" s="48"/>
      <c r="J154" s="48"/>
      <c r="K154" s="48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1.25" customHeight="1">
      <c r="A155" s="1"/>
      <c r="B155" s="44"/>
      <c r="C155" s="44"/>
      <c r="D155" s="49"/>
      <c r="E155" s="46"/>
      <c r="F155" s="46"/>
      <c r="G155" s="47"/>
      <c r="H155" s="48"/>
      <c r="I155" s="48"/>
      <c r="J155" s="48"/>
      <c r="K155" s="48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1.25" customHeight="1">
      <c r="A156" s="1"/>
      <c r="B156" s="44"/>
      <c r="C156" s="44"/>
      <c r="D156" s="49"/>
      <c r="E156" s="46"/>
      <c r="F156" s="46"/>
      <c r="G156" s="47"/>
      <c r="H156" s="48"/>
      <c r="I156" s="48"/>
      <c r="J156" s="48"/>
      <c r="K156" s="48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1.25" customHeight="1">
      <c r="A157" s="1"/>
      <c r="B157" s="44"/>
      <c r="C157" s="44"/>
      <c r="D157" s="49"/>
      <c r="E157" s="46"/>
      <c r="F157" s="46"/>
      <c r="G157" s="47"/>
      <c r="H157" s="48"/>
      <c r="I157" s="48"/>
      <c r="J157" s="48"/>
      <c r="K157" s="48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1.25" customHeight="1">
      <c r="A158" s="1"/>
      <c r="B158" s="44"/>
      <c r="C158" s="44"/>
      <c r="D158" s="49"/>
      <c r="E158" s="46"/>
      <c r="F158" s="46"/>
      <c r="G158" s="47"/>
      <c r="H158" s="48"/>
      <c r="I158" s="48"/>
      <c r="J158" s="48"/>
      <c r="K158" s="48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1.25" customHeight="1">
      <c r="A159" s="1"/>
      <c r="B159" s="44"/>
      <c r="C159" s="44"/>
      <c r="D159" s="49"/>
      <c r="E159" s="46"/>
      <c r="F159" s="46"/>
      <c r="G159" s="47"/>
      <c r="H159" s="48"/>
      <c r="I159" s="48"/>
      <c r="J159" s="48"/>
      <c r="K159" s="48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1.25" customHeight="1">
      <c r="A160" s="1"/>
      <c r="B160" s="44"/>
      <c r="C160" s="44"/>
      <c r="D160" s="49"/>
      <c r="E160" s="46"/>
      <c r="F160" s="46"/>
      <c r="G160" s="47"/>
      <c r="H160" s="48"/>
      <c r="I160" s="48"/>
      <c r="J160" s="48"/>
      <c r="K160" s="48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1.25" customHeight="1">
      <c r="A161" s="1"/>
      <c r="B161" s="44"/>
      <c r="C161" s="44"/>
      <c r="D161" s="49"/>
      <c r="E161" s="46"/>
      <c r="F161" s="46"/>
      <c r="G161" s="47"/>
      <c r="H161" s="48"/>
      <c r="I161" s="48"/>
      <c r="J161" s="48"/>
      <c r="K161" s="48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1.25" customHeight="1">
      <c r="A162" s="1"/>
      <c r="B162" s="44"/>
      <c r="C162" s="44"/>
      <c r="D162" s="49"/>
      <c r="E162" s="46"/>
      <c r="F162" s="46"/>
      <c r="G162" s="47"/>
      <c r="H162" s="48"/>
      <c r="I162" s="48"/>
      <c r="J162" s="48"/>
      <c r="K162" s="48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1.25" customHeight="1">
      <c r="A163" s="1"/>
      <c r="B163" s="44"/>
      <c r="C163" s="44"/>
      <c r="D163" s="49"/>
      <c r="E163" s="46"/>
      <c r="F163" s="46"/>
      <c r="G163" s="47"/>
      <c r="H163" s="48"/>
      <c r="I163" s="48"/>
      <c r="J163" s="48"/>
      <c r="K163" s="48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1.25" customHeight="1">
      <c r="A164" s="1"/>
      <c r="B164" s="44"/>
      <c r="C164" s="44"/>
      <c r="D164" s="49"/>
      <c r="E164" s="46"/>
      <c r="F164" s="46"/>
      <c r="G164" s="47"/>
      <c r="H164" s="48"/>
      <c r="I164" s="48"/>
      <c r="J164" s="48"/>
      <c r="K164" s="48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1.25" customHeight="1">
      <c r="A165" s="1"/>
      <c r="B165" s="44"/>
      <c r="C165" s="44"/>
      <c r="D165" s="49"/>
      <c r="E165" s="46"/>
      <c r="F165" s="46"/>
      <c r="G165" s="47"/>
      <c r="H165" s="48"/>
      <c r="I165" s="48"/>
      <c r="J165" s="48"/>
      <c r="K165" s="48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1.25" customHeight="1">
      <c r="A166" s="1"/>
      <c r="B166" s="44"/>
      <c r="C166" s="44"/>
      <c r="D166" s="49"/>
      <c r="E166" s="46"/>
      <c r="F166" s="46"/>
      <c r="G166" s="47"/>
      <c r="H166" s="48"/>
      <c r="I166" s="48"/>
      <c r="J166" s="48"/>
      <c r="K166" s="48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1.25" customHeight="1">
      <c r="A167" s="1"/>
      <c r="B167" s="44"/>
      <c r="C167" s="44"/>
      <c r="D167" s="49"/>
      <c r="E167" s="46"/>
      <c r="F167" s="46"/>
      <c r="G167" s="47"/>
      <c r="H167" s="48"/>
      <c r="I167" s="48"/>
      <c r="J167" s="48"/>
      <c r="K167" s="48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1.25" customHeight="1">
      <c r="A168" s="1"/>
      <c r="B168" s="44"/>
      <c r="C168" s="44"/>
      <c r="D168" s="49"/>
      <c r="E168" s="46"/>
      <c r="F168" s="46"/>
      <c r="G168" s="47"/>
      <c r="H168" s="48"/>
      <c r="I168" s="48"/>
      <c r="J168" s="48"/>
      <c r="K168" s="48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1.25" customHeight="1">
      <c r="A169" s="1"/>
      <c r="B169" s="44"/>
      <c r="C169" s="44"/>
      <c r="D169" s="49"/>
      <c r="E169" s="46"/>
      <c r="F169" s="46"/>
      <c r="G169" s="47"/>
      <c r="H169" s="48"/>
      <c r="I169" s="48"/>
      <c r="J169" s="48"/>
      <c r="K169" s="48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1.25" customHeight="1">
      <c r="A170" s="1"/>
      <c r="B170" s="44"/>
      <c r="C170" s="44"/>
      <c r="D170" s="49"/>
      <c r="E170" s="46"/>
      <c r="F170" s="46"/>
      <c r="G170" s="47"/>
      <c r="H170" s="48"/>
      <c r="I170" s="48"/>
      <c r="J170" s="48"/>
      <c r="K170" s="48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1.25" customHeight="1">
      <c r="A171" s="1"/>
      <c r="B171" s="44"/>
      <c r="C171" s="44"/>
      <c r="D171" s="49"/>
      <c r="E171" s="46"/>
      <c r="F171" s="46"/>
      <c r="G171" s="47"/>
      <c r="H171" s="48"/>
      <c r="I171" s="48"/>
      <c r="J171" s="48"/>
      <c r="K171" s="48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1.25" customHeight="1">
      <c r="A172" s="1"/>
      <c r="B172" s="44"/>
      <c r="C172" s="44"/>
      <c r="D172" s="49"/>
      <c r="E172" s="46"/>
      <c r="F172" s="46"/>
      <c r="G172" s="47"/>
      <c r="H172" s="48"/>
      <c r="I172" s="48"/>
      <c r="J172" s="48"/>
      <c r="K172" s="48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1.25" customHeight="1">
      <c r="A173" s="1"/>
      <c r="B173" s="44"/>
      <c r="C173" s="44"/>
      <c r="D173" s="49"/>
      <c r="E173" s="46"/>
      <c r="F173" s="46"/>
      <c r="G173" s="47"/>
      <c r="H173" s="48"/>
      <c r="I173" s="48"/>
      <c r="J173" s="48"/>
      <c r="K173" s="48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1.25" customHeight="1">
      <c r="A174" s="1"/>
      <c r="B174" s="44"/>
      <c r="C174" s="44"/>
      <c r="D174" s="49"/>
      <c r="E174" s="46"/>
      <c r="F174" s="46"/>
      <c r="G174" s="47"/>
      <c r="H174" s="48"/>
      <c r="I174" s="48"/>
      <c r="J174" s="48"/>
      <c r="K174" s="48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1.25" customHeight="1">
      <c r="A175" s="1"/>
      <c r="B175" s="44"/>
      <c r="C175" s="44"/>
      <c r="D175" s="49"/>
      <c r="E175" s="46"/>
      <c r="F175" s="46"/>
      <c r="G175" s="47"/>
      <c r="H175" s="48"/>
      <c r="I175" s="48"/>
      <c r="J175" s="48"/>
      <c r="K175" s="48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1.25" customHeight="1">
      <c r="A176" s="1"/>
      <c r="B176" s="44"/>
      <c r="C176" s="44"/>
      <c r="D176" s="49"/>
      <c r="E176" s="46"/>
      <c r="F176" s="46"/>
      <c r="G176" s="47"/>
      <c r="H176" s="48"/>
      <c r="I176" s="48"/>
      <c r="J176" s="48"/>
      <c r="K176" s="48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1.25" customHeight="1">
      <c r="A177" s="1"/>
      <c r="B177" s="44"/>
      <c r="C177" s="44"/>
      <c r="D177" s="49"/>
      <c r="E177" s="46"/>
      <c r="F177" s="46"/>
      <c r="G177" s="47"/>
      <c r="H177" s="48"/>
      <c r="I177" s="48"/>
      <c r="J177" s="48"/>
      <c r="K177" s="48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1.25" customHeight="1">
      <c r="A178" s="1"/>
      <c r="B178" s="44"/>
      <c r="C178" s="44"/>
      <c r="D178" s="49"/>
      <c r="E178" s="46"/>
      <c r="F178" s="46"/>
      <c r="G178" s="47"/>
      <c r="H178" s="48"/>
      <c r="I178" s="48"/>
      <c r="J178" s="48"/>
      <c r="K178" s="48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1.25" customHeight="1">
      <c r="A179" s="1"/>
      <c r="B179" s="44"/>
      <c r="C179" s="44"/>
      <c r="D179" s="49"/>
      <c r="E179" s="46"/>
      <c r="F179" s="46"/>
      <c r="G179" s="47"/>
      <c r="H179" s="48"/>
      <c r="I179" s="48"/>
      <c r="J179" s="48"/>
      <c r="K179" s="4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1.25" customHeight="1">
      <c r="A180" s="1"/>
      <c r="B180" s="44"/>
      <c r="C180" s="44"/>
      <c r="D180" s="49"/>
      <c r="E180" s="46"/>
      <c r="F180" s="46"/>
      <c r="G180" s="47"/>
      <c r="H180" s="48"/>
      <c r="I180" s="48"/>
      <c r="J180" s="48"/>
      <c r="K180" s="48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1.25" customHeight="1">
      <c r="A181" s="1"/>
      <c r="B181" s="44"/>
      <c r="C181" s="44"/>
      <c r="D181" s="49"/>
      <c r="E181" s="46"/>
      <c r="F181" s="46"/>
      <c r="G181" s="47"/>
      <c r="H181" s="48"/>
      <c r="I181" s="48"/>
      <c r="J181" s="48"/>
      <c r="K181" s="48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1.25" customHeight="1">
      <c r="A182" s="1"/>
      <c r="B182" s="44"/>
      <c r="C182" s="44"/>
      <c r="D182" s="49"/>
      <c r="E182" s="46"/>
      <c r="F182" s="46"/>
      <c r="G182" s="47"/>
      <c r="H182" s="48"/>
      <c r="I182" s="48"/>
      <c r="J182" s="48"/>
      <c r="K182" s="48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1.25" customHeight="1">
      <c r="A183" s="1"/>
      <c r="B183" s="44"/>
      <c r="C183" s="44"/>
      <c r="D183" s="49"/>
      <c r="E183" s="46"/>
      <c r="F183" s="46"/>
      <c r="G183" s="47"/>
      <c r="H183" s="48"/>
      <c r="I183" s="48"/>
      <c r="J183" s="48"/>
      <c r="K183" s="48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1.25" customHeight="1">
      <c r="A184" s="1"/>
      <c r="B184" s="44"/>
      <c r="C184" s="44"/>
      <c r="D184" s="49"/>
      <c r="E184" s="46"/>
      <c r="F184" s="46"/>
      <c r="G184" s="47"/>
      <c r="H184" s="48"/>
      <c r="I184" s="48"/>
      <c r="J184" s="48"/>
      <c r="K184" s="48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1.25" customHeight="1">
      <c r="A185" s="1"/>
      <c r="B185" s="44"/>
      <c r="C185" s="44"/>
      <c r="D185" s="49"/>
      <c r="E185" s="46"/>
      <c r="F185" s="46"/>
      <c r="G185" s="47"/>
      <c r="H185" s="48"/>
      <c r="I185" s="48"/>
      <c r="J185" s="48"/>
      <c r="K185" s="48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1.25" customHeight="1">
      <c r="A186" s="1"/>
      <c r="B186" s="44"/>
      <c r="C186" s="44"/>
      <c r="D186" s="49"/>
      <c r="E186" s="46"/>
      <c r="F186" s="46"/>
      <c r="G186" s="47"/>
      <c r="H186" s="48"/>
      <c r="I186" s="48"/>
      <c r="J186" s="48"/>
      <c r="K186" s="48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1.25" customHeight="1">
      <c r="A187" s="1"/>
      <c r="B187" s="44"/>
      <c r="C187" s="44"/>
      <c r="D187" s="49"/>
      <c r="E187" s="46"/>
      <c r="F187" s="46"/>
      <c r="G187" s="47"/>
      <c r="H187" s="48"/>
      <c r="I187" s="48"/>
      <c r="J187" s="48"/>
      <c r="K187" s="48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1.25" customHeight="1">
      <c r="A188" s="1"/>
      <c r="B188" s="44"/>
      <c r="C188" s="44"/>
      <c r="D188" s="49"/>
      <c r="E188" s="46"/>
      <c r="F188" s="46"/>
      <c r="G188" s="47"/>
      <c r="H188" s="48"/>
      <c r="I188" s="48"/>
      <c r="J188" s="48"/>
      <c r="K188" s="48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1.25" customHeight="1">
      <c r="A189" s="1"/>
      <c r="B189" s="44"/>
      <c r="C189" s="44"/>
      <c r="D189" s="49"/>
      <c r="E189" s="46"/>
      <c r="F189" s="46"/>
      <c r="G189" s="47"/>
      <c r="H189" s="48"/>
      <c r="I189" s="48"/>
      <c r="J189" s="48"/>
      <c r="K189" s="48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1.25" customHeight="1">
      <c r="A190" s="1"/>
      <c r="B190" s="44"/>
      <c r="C190" s="44"/>
      <c r="D190" s="49"/>
      <c r="E190" s="46"/>
      <c r="F190" s="46"/>
      <c r="G190" s="47"/>
      <c r="H190" s="48"/>
      <c r="I190" s="48"/>
      <c r="J190" s="48"/>
      <c r="K190" s="48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1.25" customHeight="1">
      <c r="A191" s="1"/>
      <c r="B191" s="44"/>
      <c r="C191" s="44"/>
      <c r="D191" s="49"/>
      <c r="E191" s="46"/>
      <c r="F191" s="46"/>
      <c r="G191" s="47"/>
      <c r="H191" s="48"/>
      <c r="I191" s="48"/>
      <c r="J191" s="48"/>
      <c r="K191" s="48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1.25" customHeight="1">
      <c r="A192" s="1"/>
      <c r="B192" s="44"/>
      <c r="C192" s="44"/>
      <c r="D192" s="49"/>
      <c r="E192" s="46"/>
      <c r="F192" s="46"/>
      <c r="G192" s="47"/>
      <c r="H192" s="48"/>
      <c r="I192" s="48"/>
      <c r="J192" s="48"/>
      <c r="K192" s="48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1.25" customHeight="1">
      <c r="A193" s="1"/>
      <c r="B193" s="44"/>
      <c r="C193" s="44"/>
      <c r="D193" s="49"/>
      <c r="E193" s="46"/>
      <c r="F193" s="46"/>
      <c r="G193" s="47"/>
      <c r="H193" s="48"/>
      <c r="I193" s="48"/>
      <c r="J193" s="48"/>
      <c r="K193" s="48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1.25" customHeight="1">
      <c r="A194" s="1"/>
      <c r="B194" s="44"/>
      <c r="C194" s="44"/>
      <c r="D194" s="49"/>
      <c r="E194" s="46"/>
      <c r="F194" s="46"/>
      <c r="G194" s="47"/>
      <c r="H194" s="48"/>
      <c r="I194" s="48"/>
      <c r="J194" s="48"/>
      <c r="K194" s="48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1.25" customHeight="1">
      <c r="A195" s="1"/>
      <c r="B195" s="44"/>
      <c r="C195" s="44"/>
      <c r="D195" s="49"/>
      <c r="E195" s="46"/>
      <c r="F195" s="46"/>
      <c r="G195" s="47"/>
      <c r="H195" s="48"/>
      <c r="I195" s="48"/>
      <c r="J195" s="48"/>
      <c r="K195" s="48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1.25" customHeight="1">
      <c r="A196" s="1"/>
      <c r="B196" s="44"/>
      <c r="C196" s="44"/>
      <c r="D196" s="49"/>
      <c r="E196" s="46"/>
      <c r="F196" s="46"/>
      <c r="G196" s="47"/>
      <c r="H196" s="48"/>
      <c r="I196" s="48"/>
      <c r="J196" s="48"/>
      <c r="K196" s="48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1.25" customHeight="1">
      <c r="A197" s="1"/>
      <c r="B197" s="44"/>
      <c r="C197" s="44"/>
      <c r="D197" s="49"/>
      <c r="E197" s="46"/>
      <c r="F197" s="46"/>
      <c r="G197" s="47"/>
      <c r="H197" s="48"/>
      <c r="I197" s="48"/>
      <c r="J197" s="48"/>
      <c r="K197" s="48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1.25" customHeight="1">
      <c r="A198" s="1"/>
      <c r="B198" s="44"/>
      <c r="C198" s="44"/>
      <c r="D198" s="49"/>
      <c r="E198" s="46"/>
      <c r="F198" s="46"/>
      <c r="G198" s="47"/>
      <c r="H198" s="48"/>
      <c r="I198" s="48"/>
      <c r="J198" s="48"/>
      <c r="K198" s="48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1.25" customHeight="1">
      <c r="A199" s="1"/>
      <c r="B199" s="44"/>
      <c r="C199" s="44"/>
      <c r="D199" s="49"/>
      <c r="E199" s="46"/>
      <c r="F199" s="46"/>
      <c r="G199" s="47"/>
      <c r="H199" s="48"/>
      <c r="I199" s="48"/>
      <c r="J199" s="48"/>
      <c r="K199" s="48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1.25" customHeight="1">
      <c r="A200" s="1"/>
      <c r="B200" s="44"/>
      <c r="C200" s="44"/>
      <c r="D200" s="49"/>
      <c r="E200" s="46"/>
      <c r="F200" s="46"/>
      <c r="G200" s="47"/>
      <c r="H200" s="48"/>
      <c r="I200" s="48"/>
      <c r="J200" s="48"/>
      <c r="K200" s="48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1.25" customHeight="1">
      <c r="A201" s="1"/>
      <c r="B201" s="44"/>
      <c r="C201" s="44"/>
      <c r="D201" s="49"/>
      <c r="E201" s="46"/>
      <c r="F201" s="46"/>
      <c r="G201" s="47"/>
      <c r="H201" s="48"/>
      <c r="I201" s="48"/>
      <c r="J201" s="48"/>
      <c r="K201" s="48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1.25" customHeight="1">
      <c r="A202" s="1"/>
      <c r="B202" s="44"/>
      <c r="C202" s="44"/>
      <c r="D202" s="49"/>
      <c r="E202" s="46"/>
      <c r="F202" s="46"/>
      <c r="G202" s="47"/>
      <c r="H202" s="48"/>
      <c r="I202" s="48"/>
      <c r="J202" s="48"/>
      <c r="K202" s="48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1.25" customHeight="1">
      <c r="A203" s="1"/>
      <c r="B203" s="44"/>
      <c r="C203" s="44"/>
      <c r="D203" s="49"/>
      <c r="E203" s="46"/>
      <c r="F203" s="46"/>
      <c r="G203" s="47"/>
      <c r="H203" s="48"/>
      <c r="I203" s="48"/>
      <c r="J203" s="48"/>
      <c r="K203" s="48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1.25" customHeight="1">
      <c r="A204" s="1"/>
      <c r="B204" s="44"/>
      <c r="C204" s="44"/>
      <c r="D204" s="49"/>
      <c r="E204" s="46"/>
      <c r="F204" s="46"/>
      <c r="G204" s="47"/>
      <c r="H204" s="48"/>
      <c r="I204" s="48"/>
      <c r="J204" s="48"/>
      <c r="K204" s="48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1.25" customHeight="1">
      <c r="A205" s="1"/>
      <c r="B205" s="44"/>
      <c r="C205" s="44"/>
      <c r="D205" s="49"/>
      <c r="E205" s="46"/>
      <c r="F205" s="46"/>
      <c r="G205" s="47"/>
      <c r="H205" s="48"/>
      <c r="I205" s="48"/>
      <c r="J205" s="48"/>
      <c r="K205" s="48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1.25" customHeight="1">
      <c r="A206" s="1"/>
      <c r="B206" s="44"/>
      <c r="C206" s="44"/>
      <c r="D206" s="49"/>
      <c r="E206" s="46"/>
      <c r="F206" s="46"/>
      <c r="G206" s="47"/>
      <c r="H206" s="48"/>
      <c r="I206" s="48"/>
      <c r="J206" s="48"/>
      <c r="K206" s="48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1.25" customHeight="1">
      <c r="A207" s="1"/>
      <c r="B207" s="44"/>
      <c r="C207" s="44"/>
      <c r="D207" s="49"/>
      <c r="E207" s="46"/>
      <c r="F207" s="46"/>
      <c r="G207" s="47"/>
      <c r="H207" s="48"/>
      <c r="I207" s="48"/>
      <c r="J207" s="48"/>
      <c r="K207" s="48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1.25" customHeight="1">
      <c r="A208" s="1"/>
      <c r="B208" s="44"/>
      <c r="C208" s="44"/>
      <c r="D208" s="49"/>
      <c r="E208" s="46"/>
      <c r="F208" s="46"/>
      <c r="G208" s="47"/>
      <c r="H208" s="48"/>
      <c r="I208" s="48"/>
      <c r="J208" s="48"/>
      <c r="K208" s="48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1.25" customHeight="1">
      <c r="A209" s="1"/>
      <c r="B209" s="44"/>
      <c r="C209" s="44"/>
      <c r="D209" s="49"/>
      <c r="E209" s="46"/>
      <c r="F209" s="46"/>
      <c r="G209" s="47"/>
      <c r="H209" s="48"/>
      <c r="I209" s="48"/>
      <c r="J209" s="48"/>
      <c r="K209" s="48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1.25" customHeight="1">
      <c r="A210" s="1"/>
      <c r="B210" s="44"/>
      <c r="C210" s="44"/>
      <c r="D210" s="49"/>
      <c r="E210" s="46"/>
      <c r="F210" s="46"/>
      <c r="G210" s="47"/>
      <c r="H210" s="48"/>
      <c r="I210" s="48"/>
      <c r="J210" s="48"/>
      <c r="K210" s="48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1.25" customHeight="1">
      <c r="A211" s="1"/>
      <c r="B211" s="44"/>
      <c r="C211" s="44"/>
      <c r="D211" s="49"/>
      <c r="E211" s="46"/>
      <c r="F211" s="46"/>
      <c r="G211" s="47"/>
      <c r="H211" s="48"/>
      <c r="I211" s="48"/>
      <c r="J211" s="48"/>
      <c r="K211" s="48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1.25" customHeight="1">
      <c r="A212" s="1"/>
      <c r="B212" s="44"/>
      <c r="C212" s="44"/>
      <c r="D212" s="49"/>
      <c r="E212" s="46"/>
      <c r="F212" s="46"/>
      <c r="G212" s="47"/>
      <c r="H212" s="48"/>
      <c r="I212" s="48"/>
      <c r="J212" s="48"/>
      <c r="K212" s="48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1.25" customHeight="1">
      <c r="A213" s="1"/>
      <c r="B213" s="44"/>
      <c r="C213" s="44"/>
      <c r="D213" s="49"/>
      <c r="E213" s="46"/>
      <c r="F213" s="46"/>
      <c r="G213" s="47"/>
      <c r="H213" s="48"/>
      <c r="I213" s="48"/>
      <c r="J213" s="48"/>
      <c r="K213" s="48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1.25" customHeight="1">
      <c r="A214" s="1"/>
      <c r="B214" s="44"/>
      <c r="C214" s="44"/>
      <c r="D214" s="49"/>
      <c r="E214" s="46"/>
      <c r="F214" s="46"/>
      <c r="G214" s="47"/>
      <c r="H214" s="48"/>
      <c r="I214" s="48"/>
      <c r="J214" s="48"/>
      <c r="K214" s="48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1.25" customHeight="1">
      <c r="A215" s="1"/>
      <c r="B215" s="44"/>
      <c r="C215" s="44"/>
      <c r="D215" s="49"/>
      <c r="E215" s="46"/>
      <c r="F215" s="46"/>
      <c r="G215" s="47"/>
      <c r="H215" s="48"/>
      <c r="I215" s="48"/>
      <c r="J215" s="48"/>
      <c r="K215" s="48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1.25" customHeight="1">
      <c r="A216" s="1"/>
      <c r="B216" s="44"/>
      <c r="C216" s="44"/>
      <c r="D216" s="49"/>
      <c r="E216" s="46"/>
      <c r="F216" s="46"/>
      <c r="G216" s="47"/>
      <c r="H216" s="48"/>
      <c r="I216" s="48"/>
      <c r="J216" s="48"/>
      <c r="K216" s="48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1.25" customHeight="1">
      <c r="A217" s="1"/>
      <c r="B217" s="44"/>
      <c r="C217" s="44"/>
      <c r="D217" s="49"/>
      <c r="E217" s="46"/>
      <c r="F217" s="46"/>
      <c r="G217" s="47"/>
      <c r="H217" s="48"/>
      <c r="I217" s="48"/>
      <c r="J217" s="48"/>
      <c r="K217" s="48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1.25" customHeight="1">
      <c r="A218" s="1"/>
      <c r="B218" s="44"/>
      <c r="C218" s="44"/>
      <c r="D218" s="49"/>
      <c r="E218" s="46"/>
      <c r="F218" s="46"/>
      <c r="G218" s="47"/>
      <c r="H218" s="48"/>
      <c r="I218" s="48"/>
      <c r="J218" s="48"/>
      <c r="K218" s="48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1.25" customHeight="1">
      <c r="A219" s="1"/>
      <c r="B219" s="44"/>
      <c r="C219" s="44"/>
      <c r="D219" s="49"/>
      <c r="E219" s="46"/>
      <c r="F219" s="46"/>
      <c r="G219" s="47"/>
      <c r="H219" s="48"/>
      <c r="I219" s="48"/>
      <c r="J219" s="48"/>
      <c r="K219" s="48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1.25" customHeight="1">
      <c r="A220" s="1"/>
      <c r="B220" s="44"/>
      <c r="C220" s="44"/>
      <c r="D220" s="49"/>
      <c r="E220" s="46"/>
      <c r="F220" s="46"/>
      <c r="G220" s="47"/>
      <c r="H220" s="48"/>
      <c r="I220" s="48"/>
      <c r="J220" s="48"/>
      <c r="K220" s="48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1.25" customHeight="1">
      <c r="A221" s="1"/>
      <c r="B221" s="44"/>
      <c r="C221" s="44"/>
      <c r="D221" s="49"/>
      <c r="E221" s="46"/>
      <c r="F221" s="46"/>
      <c r="G221" s="47"/>
      <c r="H221" s="48"/>
      <c r="I221" s="48"/>
      <c r="J221" s="48"/>
      <c r="K221" s="48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1.25" customHeight="1">
      <c r="A222" s="1"/>
      <c r="B222" s="44"/>
      <c r="C222" s="44"/>
      <c r="D222" s="49"/>
      <c r="E222" s="46"/>
      <c r="F222" s="46"/>
      <c r="G222" s="47"/>
      <c r="H222" s="48"/>
      <c r="I222" s="48"/>
      <c r="J222" s="48"/>
      <c r="K222" s="48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1.25" customHeight="1">
      <c r="A223" s="1"/>
      <c r="B223" s="44"/>
      <c r="C223" s="44"/>
      <c r="D223" s="49"/>
      <c r="E223" s="46"/>
      <c r="F223" s="46"/>
      <c r="G223" s="47"/>
      <c r="H223" s="48"/>
      <c r="I223" s="48"/>
      <c r="J223" s="48"/>
      <c r="K223" s="48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1.25" customHeight="1">
      <c r="A224" s="1"/>
      <c r="B224" s="44"/>
      <c r="C224" s="44"/>
      <c r="D224" s="49"/>
      <c r="E224" s="46"/>
      <c r="F224" s="46"/>
      <c r="G224" s="47"/>
      <c r="H224" s="48"/>
      <c r="I224" s="48"/>
      <c r="J224" s="48"/>
      <c r="K224" s="4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1.25" customHeight="1">
      <c r="A225" s="1"/>
      <c r="B225" s="44"/>
      <c r="C225" s="44"/>
      <c r="D225" s="49"/>
      <c r="E225" s="46"/>
      <c r="F225" s="46"/>
      <c r="G225" s="47"/>
      <c r="H225" s="48"/>
      <c r="I225" s="48"/>
      <c r="J225" s="48"/>
      <c r="K225" s="4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1.25" customHeight="1">
      <c r="A226" s="1"/>
      <c r="B226" s="44"/>
      <c r="C226" s="44"/>
      <c r="D226" s="49"/>
      <c r="E226" s="46"/>
      <c r="F226" s="46"/>
      <c r="G226" s="47"/>
      <c r="H226" s="48"/>
      <c r="I226" s="48"/>
      <c r="J226" s="48"/>
      <c r="K226" s="4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1.25" customHeight="1">
      <c r="A227" s="1"/>
      <c r="B227" s="44"/>
      <c r="C227" s="44"/>
      <c r="D227" s="49"/>
      <c r="E227" s="46"/>
      <c r="F227" s="46"/>
      <c r="G227" s="47"/>
      <c r="H227" s="48"/>
      <c r="I227" s="48"/>
      <c r="J227" s="48"/>
      <c r="K227" s="4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1.25" customHeight="1">
      <c r="A228" s="1"/>
      <c r="B228" s="44"/>
      <c r="C228" s="44"/>
      <c r="D228" s="49"/>
      <c r="E228" s="46"/>
      <c r="F228" s="46"/>
      <c r="G228" s="47"/>
      <c r="H228" s="48"/>
      <c r="I228" s="48"/>
      <c r="J228" s="48"/>
      <c r="K228" s="4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1.25" customHeight="1">
      <c r="A229" s="1"/>
      <c r="B229" s="44"/>
      <c r="C229" s="44"/>
      <c r="D229" s="49"/>
      <c r="E229" s="46"/>
      <c r="F229" s="46"/>
      <c r="G229" s="47"/>
      <c r="H229" s="48"/>
      <c r="I229" s="48"/>
      <c r="J229" s="48"/>
      <c r="K229" s="4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1.25" customHeight="1">
      <c r="A230" s="1"/>
      <c r="B230" s="44"/>
      <c r="C230" s="44"/>
      <c r="D230" s="49"/>
      <c r="E230" s="46"/>
      <c r="F230" s="46"/>
      <c r="G230" s="47"/>
      <c r="H230" s="48"/>
      <c r="I230" s="48"/>
      <c r="J230" s="48"/>
      <c r="K230" s="4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1.25" customHeight="1">
      <c r="A231" s="1"/>
      <c r="B231" s="44"/>
      <c r="C231" s="44"/>
      <c r="D231" s="49"/>
      <c r="E231" s="46"/>
      <c r="F231" s="46"/>
      <c r="G231" s="47"/>
      <c r="H231" s="48"/>
      <c r="I231" s="48"/>
      <c r="J231" s="48"/>
      <c r="K231" s="4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1.25" customHeight="1">
      <c r="A232" s="1"/>
      <c r="B232" s="44"/>
      <c r="C232" s="44"/>
      <c r="D232" s="49"/>
      <c r="E232" s="46"/>
      <c r="F232" s="46"/>
      <c r="G232" s="47"/>
      <c r="H232" s="48"/>
      <c r="I232" s="48"/>
      <c r="J232" s="48"/>
      <c r="K232" s="4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1.25" customHeight="1">
      <c r="A233" s="1"/>
      <c r="B233" s="44"/>
      <c r="C233" s="44"/>
      <c r="D233" s="49"/>
      <c r="E233" s="46"/>
      <c r="F233" s="46"/>
      <c r="G233" s="47"/>
      <c r="H233" s="48"/>
      <c r="I233" s="48"/>
      <c r="J233" s="48"/>
      <c r="K233" s="4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1.25" customHeight="1">
      <c r="A234" s="1"/>
      <c r="B234" s="44"/>
      <c r="C234" s="44"/>
      <c r="D234" s="49"/>
      <c r="E234" s="46"/>
      <c r="F234" s="46"/>
      <c r="G234" s="47"/>
      <c r="H234" s="48"/>
      <c r="I234" s="48"/>
      <c r="J234" s="48"/>
      <c r="K234" s="4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1.25" customHeight="1">
      <c r="A235" s="1"/>
      <c r="B235" s="44"/>
      <c r="C235" s="44"/>
      <c r="D235" s="49"/>
      <c r="E235" s="46"/>
      <c r="F235" s="46"/>
      <c r="G235" s="47"/>
      <c r="H235" s="48"/>
      <c r="I235" s="48"/>
      <c r="J235" s="48"/>
      <c r="K235" s="4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1.25" customHeight="1">
      <c r="A236" s="1"/>
      <c r="B236" s="44"/>
      <c r="C236" s="44"/>
      <c r="D236" s="49"/>
      <c r="E236" s="46"/>
      <c r="F236" s="46"/>
      <c r="G236" s="47"/>
      <c r="H236" s="48"/>
      <c r="I236" s="48"/>
      <c r="J236" s="48"/>
      <c r="K236" s="4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1.25" customHeight="1">
      <c r="A237" s="1"/>
      <c r="B237" s="44"/>
      <c r="C237" s="44"/>
      <c r="D237" s="49"/>
      <c r="E237" s="46"/>
      <c r="F237" s="46"/>
      <c r="G237" s="47"/>
      <c r="H237" s="48"/>
      <c r="I237" s="48"/>
      <c r="J237" s="48"/>
      <c r="K237" s="4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1.25" customHeight="1">
      <c r="A238" s="1"/>
      <c r="B238" s="44"/>
      <c r="C238" s="44"/>
      <c r="D238" s="49"/>
      <c r="E238" s="46"/>
      <c r="F238" s="46"/>
      <c r="G238" s="47"/>
      <c r="H238" s="48"/>
      <c r="I238" s="48"/>
      <c r="J238" s="48"/>
      <c r="K238" s="4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1.25" customHeight="1">
      <c r="A239" s="1"/>
      <c r="B239" s="44"/>
      <c r="C239" s="44"/>
      <c r="D239" s="49"/>
      <c r="E239" s="46"/>
      <c r="F239" s="46"/>
      <c r="G239" s="47"/>
      <c r="H239" s="48"/>
      <c r="I239" s="48"/>
      <c r="J239" s="48"/>
      <c r="K239" s="4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1.25" customHeight="1">
      <c r="A240" s="1"/>
      <c r="B240" s="44"/>
      <c r="C240" s="44"/>
      <c r="D240" s="49"/>
      <c r="E240" s="46"/>
      <c r="F240" s="46"/>
      <c r="G240" s="47"/>
      <c r="H240" s="48"/>
      <c r="I240" s="48"/>
      <c r="J240" s="48"/>
      <c r="K240" s="4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1.25" customHeight="1">
      <c r="A241" s="1"/>
      <c r="B241" s="44"/>
      <c r="C241" s="44"/>
      <c r="D241" s="49"/>
      <c r="E241" s="46"/>
      <c r="F241" s="46"/>
      <c r="G241" s="47"/>
      <c r="H241" s="48"/>
      <c r="I241" s="48"/>
      <c r="J241" s="48"/>
      <c r="K241" s="48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1.25" customHeight="1">
      <c r="A242" s="1"/>
      <c r="B242" s="44"/>
      <c r="C242" s="44"/>
      <c r="D242" s="49"/>
      <c r="E242" s="46"/>
      <c r="F242" s="46"/>
      <c r="G242" s="47"/>
      <c r="H242" s="48"/>
      <c r="I242" s="48"/>
      <c r="J242" s="48"/>
      <c r="K242" s="48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1.25" customHeight="1">
      <c r="A243" s="1"/>
      <c r="B243" s="44"/>
      <c r="C243" s="44"/>
      <c r="D243" s="49"/>
      <c r="E243" s="46"/>
      <c r="F243" s="46"/>
      <c r="G243" s="47"/>
      <c r="H243" s="48"/>
      <c r="I243" s="48"/>
      <c r="J243" s="48"/>
      <c r="K243" s="48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1.25" customHeight="1">
      <c r="A244" s="1"/>
      <c r="B244" s="44"/>
      <c r="C244" s="44"/>
      <c r="D244" s="49"/>
      <c r="E244" s="46"/>
      <c r="F244" s="46"/>
      <c r="G244" s="47"/>
      <c r="H244" s="48"/>
      <c r="I244" s="48"/>
      <c r="J244" s="48"/>
      <c r="K244" s="48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1.25" customHeight="1">
      <c r="A245" s="1"/>
      <c r="B245" s="44"/>
      <c r="C245" s="44"/>
      <c r="D245" s="49"/>
      <c r="E245" s="46"/>
      <c r="F245" s="46"/>
      <c r="G245" s="47"/>
      <c r="H245" s="48"/>
      <c r="I245" s="48"/>
      <c r="J245" s="48"/>
      <c r="K245" s="48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1.25" customHeight="1">
      <c r="A246" s="1"/>
      <c r="B246" s="44"/>
      <c r="C246" s="44"/>
      <c r="D246" s="49"/>
      <c r="E246" s="46"/>
      <c r="F246" s="46"/>
      <c r="G246" s="47"/>
      <c r="H246" s="48"/>
      <c r="I246" s="48"/>
      <c r="J246" s="48"/>
      <c r="K246" s="48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1.25" customHeight="1">
      <c r="A247" s="1"/>
      <c r="B247" s="44"/>
      <c r="C247" s="44"/>
      <c r="D247" s="49"/>
      <c r="E247" s="46"/>
      <c r="F247" s="46"/>
      <c r="G247" s="47"/>
      <c r="H247" s="48"/>
      <c r="I247" s="48"/>
      <c r="J247" s="48"/>
      <c r="K247" s="48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1.25" customHeight="1">
      <c r="A248" s="1"/>
      <c r="B248" s="44"/>
      <c r="C248" s="44"/>
      <c r="D248" s="49"/>
      <c r="E248" s="46"/>
      <c r="F248" s="46"/>
      <c r="G248" s="47"/>
      <c r="H248" s="48"/>
      <c r="I248" s="48"/>
      <c r="J248" s="48"/>
      <c r="K248" s="48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1.25" customHeight="1">
      <c r="A249" s="1"/>
      <c r="B249" s="44"/>
      <c r="C249" s="44"/>
      <c r="D249" s="49"/>
      <c r="E249" s="46"/>
      <c r="F249" s="46"/>
      <c r="G249" s="47"/>
      <c r="H249" s="48"/>
      <c r="I249" s="48"/>
      <c r="J249" s="48"/>
      <c r="K249" s="48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1.25" customHeight="1">
      <c r="A250" s="1"/>
      <c r="B250" s="44"/>
      <c r="C250" s="44"/>
      <c r="D250" s="49"/>
      <c r="E250" s="46"/>
      <c r="F250" s="46"/>
      <c r="G250" s="47"/>
      <c r="H250" s="48"/>
      <c r="I250" s="48"/>
      <c r="J250" s="48"/>
      <c r="K250" s="48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1.25" customHeight="1">
      <c r="A251" s="1"/>
      <c r="B251" s="44"/>
      <c r="C251" s="44"/>
      <c r="D251" s="49"/>
      <c r="E251" s="46"/>
      <c r="F251" s="46"/>
      <c r="G251" s="47"/>
      <c r="H251" s="48"/>
      <c r="I251" s="48"/>
      <c r="J251" s="48"/>
      <c r="K251" s="48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1.25" customHeight="1">
      <c r="A252" s="1"/>
      <c r="B252" s="44"/>
      <c r="C252" s="44"/>
      <c r="D252" s="49"/>
      <c r="E252" s="46"/>
      <c r="F252" s="46"/>
      <c r="G252" s="47"/>
      <c r="H252" s="48"/>
      <c r="I252" s="48"/>
      <c r="J252" s="48"/>
      <c r="K252" s="48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1.25" customHeight="1">
      <c r="A253" s="1"/>
      <c r="B253" s="44"/>
      <c r="C253" s="44"/>
      <c r="D253" s="49"/>
      <c r="E253" s="46"/>
      <c r="F253" s="46"/>
      <c r="G253" s="47"/>
      <c r="H253" s="48"/>
      <c r="I253" s="48"/>
      <c r="J253" s="48"/>
      <c r="K253" s="48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1.25" customHeight="1">
      <c r="A254" s="1"/>
      <c r="B254" s="44"/>
      <c r="C254" s="44"/>
      <c r="D254" s="49"/>
      <c r="E254" s="46"/>
      <c r="F254" s="46"/>
      <c r="G254" s="47"/>
      <c r="H254" s="48"/>
      <c r="I254" s="48"/>
      <c r="J254" s="48"/>
      <c r="K254" s="48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1.25" customHeight="1">
      <c r="A255" s="1"/>
      <c r="B255" s="44"/>
      <c r="C255" s="44"/>
      <c r="D255" s="49"/>
      <c r="E255" s="46"/>
      <c r="F255" s="46"/>
      <c r="G255" s="47"/>
      <c r="H255" s="48"/>
      <c r="I255" s="48"/>
      <c r="J255" s="48"/>
      <c r="K255" s="48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1.25" customHeight="1">
      <c r="A256" s="1"/>
      <c r="B256" s="44"/>
      <c r="C256" s="44"/>
      <c r="D256" s="49"/>
      <c r="E256" s="46"/>
      <c r="F256" s="46"/>
      <c r="G256" s="47"/>
      <c r="H256" s="48"/>
      <c r="I256" s="48"/>
      <c r="J256" s="48"/>
      <c r="K256" s="48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1.25" customHeight="1">
      <c r="A257" s="1"/>
      <c r="B257" s="44"/>
      <c r="C257" s="44"/>
      <c r="D257" s="49"/>
      <c r="E257" s="46"/>
      <c r="F257" s="46"/>
      <c r="G257" s="47"/>
      <c r="H257" s="48"/>
      <c r="I257" s="48"/>
      <c r="J257" s="48"/>
      <c r="K257" s="48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1.25" customHeight="1">
      <c r="A258" s="1"/>
      <c r="B258" s="44"/>
      <c r="C258" s="44"/>
      <c r="D258" s="49"/>
      <c r="E258" s="46"/>
      <c r="F258" s="46"/>
      <c r="G258" s="47"/>
      <c r="H258" s="48"/>
      <c r="I258" s="48"/>
      <c r="J258" s="48"/>
      <c r="K258" s="48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1.25" customHeight="1">
      <c r="A259" s="1"/>
      <c r="B259" s="44"/>
      <c r="C259" s="44"/>
      <c r="D259" s="49"/>
      <c r="E259" s="46"/>
      <c r="F259" s="46"/>
      <c r="G259" s="47"/>
      <c r="H259" s="48"/>
      <c r="I259" s="48"/>
      <c r="J259" s="48"/>
      <c r="K259" s="48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1.25" customHeight="1">
      <c r="A260" s="1"/>
      <c r="B260" s="44"/>
      <c r="C260" s="44"/>
      <c r="D260" s="49"/>
      <c r="E260" s="46"/>
      <c r="F260" s="46"/>
      <c r="G260" s="47"/>
      <c r="H260" s="48"/>
      <c r="I260" s="48"/>
      <c r="J260" s="48"/>
      <c r="K260" s="48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1.25" customHeight="1">
      <c r="A261" s="1"/>
      <c r="B261" s="44"/>
      <c r="C261" s="44"/>
      <c r="D261" s="49"/>
      <c r="E261" s="46"/>
      <c r="F261" s="46"/>
      <c r="G261" s="47"/>
      <c r="H261" s="48"/>
      <c r="I261" s="48"/>
      <c r="J261" s="48"/>
      <c r="K261" s="48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1.25" customHeight="1">
      <c r="A262" s="1"/>
      <c r="B262" s="44"/>
      <c r="C262" s="44"/>
      <c r="D262" s="49"/>
      <c r="E262" s="46"/>
      <c r="F262" s="46"/>
      <c r="G262" s="47"/>
      <c r="H262" s="48"/>
      <c r="I262" s="48"/>
      <c r="J262" s="48"/>
      <c r="K262" s="48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1.25" customHeight="1">
      <c r="A263" s="1"/>
      <c r="B263" s="44"/>
      <c r="C263" s="44"/>
      <c r="D263" s="49"/>
      <c r="E263" s="46"/>
      <c r="F263" s="46"/>
      <c r="G263" s="47"/>
      <c r="H263" s="48"/>
      <c r="I263" s="48"/>
      <c r="J263" s="48"/>
      <c r="K263" s="48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1.25" customHeight="1">
      <c r="A264" s="1"/>
      <c r="B264" s="44"/>
      <c r="C264" s="44"/>
      <c r="D264" s="49"/>
      <c r="E264" s="46"/>
      <c r="F264" s="46"/>
      <c r="G264" s="47"/>
      <c r="H264" s="48"/>
      <c r="I264" s="48"/>
      <c r="J264" s="48"/>
      <c r="K264" s="48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1.25" customHeight="1">
      <c r="A265" s="1"/>
      <c r="B265" s="44"/>
      <c r="C265" s="44"/>
      <c r="D265" s="49"/>
      <c r="E265" s="46"/>
      <c r="F265" s="46"/>
      <c r="G265" s="47"/>
      <c r="H265" s="48"/>
      <c r="I265" s="48"/>
      <c r="J265" s="48"/>
      <c r="K265" s="48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1.25" customHeight="1">
      <c r="A266" s="1"/>
      <c r="B266" s="44"/>
      <c r="C266" s="44"/>
      <c r="D266" s="49"/>
      <c r="E266" s="46"/>
      <c r="F266" s="46"/>
      <c r="G266" s="47"/>
      <c r="H266" s="48"/>
      <c r="I266" s="48"/>
      <c r="J266" s="48"/>
      <c r="K266" s="48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1.25" customHeight="1">
      <c r="A267" s="1"/>
      <c r="B267" s="44"/>
      <c r="C267" s="44"/>
      <c r="D267" s="49"/>
      <c r="E267" s="46"/>
      <c r="F267" s="46"/>
      <c r="G267" s="47"/>
      <c r="H267" s="48"/>
      <c r="I267" s="48"/>
      <c r="J267" s="48"/>
      <c r="K267" s="48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1.25" customHeight="1">
      <c r="A268" s="1"/>
      <c r="B268" s="44"/>
      <c r="C268" s="44"/>
      <c r="D268" s="49"/>
      <c r="E268" s="46"/>
      <c r="F268" s="46"/>
      <c r="G268" s="47"/>
      <c r="H268" s="48"/>
      <c r="I268" s="48"/>
      <c r="J268" s="48"/>
      <c r="K268" s="48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1.25" customHeight="1">
      <c r="A269" s="1"/>
      <c r="B269" s="44"/>
      <c r="C269" s="44"/>
      <c r="D269" s="49"/>
      <c r="E269" s="46"/>
      <c r="F269" s="46"/>
      <c r="G269" s="47"/>
      <c r="H269" s="48"/>
      <c r="I269" s="48"/>
      <c r="J269" s="48"/>
      <c r="K269" s="48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1.25" customHeight="1">
      <c r="A270" s="1"/>
      <c r="B270" s="44"/>
      <c r="C270" s="44"/>
      <c r="D270" s="49"/>
      <c r="E270" s="46"/>
      <c r="F270" s="46"/>
      <c r="G270" s="47"/>
      <c r="H270" s="48"/>
      <c r="I270" s="48"/>
      <c r="J270" s="48"/>
      <c r="K270" s="4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1.25" customHeight="1">
      <c r="A271" s="1"/>
      <c r="B271" s="44"/>
      <c r="C271" s="44"/>
      <c r="D271" s="49"/>
      <c r="E271" s="46"/>
      <c r="F271" s="46"/>
      <c r="G271" s="47"/>
      <c r="H271" s="48"/>
      <c r="I271" s="48"/>
      <c r="J271" s="48"/>
      <c r="K271" s="4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1.25" customHeight="1">
      <c r="A272" s="1"/>
      <c r="B272" s="44"/>
      <c r="C272" s="44"/>
      <c r="D272" s="49"/>
      <c r="E272" s="46"/>
      <c r="F272" s="46"/>
      <c r="G272" s="47"/>
      <c r="H272" s="48"/>
      <c r="I272" s="48"/>
      <c r="J272" s="48"/>
      <c r="K272" s="4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1.25" customHeight="1">
      <c r="A273" s="1"/>
      <c r="B273" s="44"/>
      <c r="C273" s="44"/>
      <c r="D273" s="49"/>
      <c r="E273" s="46"/>
      <c r="F273" s="46"/>
      <c r="G273" s="47"/>
      <c r="H273" s="48"/>
      <c r="I273" s="48"/>
      <c r="J273" s="48"/>
      <c r="K273" s="4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1.25" customHeight="1">
      <c r="A274" s="1"/>
      <c r="B274" s="44"/>
      <c r="C274" s="44"/>
      <c r="D274" s="49"/>
      <c r="E274" s="46"/>
      <c r="F274" s="46"/>
      <c r="G274" s="47"/>
      <c r="H274" s="48"/>
      <c r="I274" s="48"/>
      <c r="J274" s="48"/>
      <c r="K274" s="4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1.25" customHeight="1">
      <c r="A275" s="1"/>
      <c r="B275" s="44"/>
      <c r="C275" s="44"/>
      <c r="D275" s="49"/>
      <c r="E275" s="46"/>
      <c r="F275" s="46"/>
      <c r="G275" s="47"/>
      <c r="H275" s="48"/>
      <c r="I275" s="48"/>
      <c r="J275" s="48"/>
      <c r="K275" s="4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1.25" customHeight="1">
      <c r="A276" s="1"/>
      <c r="B276" s="44"/>
      <c r="C276" s="44"/>
      <c r="D276" s="49"/>
      <c r="E276" s="46"/>
      <c r="F276" s="46"/>
      <c r="G276" s="47"/>
      <c r="H276" s="48"/>
      <c r="I276" s="48"/>
      <c r="J276" s="48"/>
      <c r="K276" s="4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1.25" customHeight="1">
      <c r="A277" s="1"/>
      <c r="B277" s="44"/>
      <c r="C277" s="44"/>
      <c r="D277" s="49"/>
      <c r="E277" s="46"/>
      <c r="F277" s="46"/>
      <c r="G277" s="47"/>
      <c r="H277" s="48"/>
      <c r="I277" s="48"/>
      <c r="J277" s="48"/>
      <c r="K277" s="4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1.25" customHeight="1">
      <c r="A278" s="1"/>
      <c r="B278" s="44"/>
      <c r="C278" s="44"/>
      <c r="D278" s="49"/>
      <c r="E278" s="46"/>
      <c r="F278" s="46"/>
      <c r="G278" s="47"/>
      <c r="H278" s="48"/>
      <c r="I278" s="48"/>
      <c r="J278" s="48"/>
      <c r="K278" s="4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1.25" customHeight="1">
      <c r="A279" s="1"/>
      <c r="B279" s="44"/>
      <c r="C279" s="44"/>
      <c r="D279" s="49"/>
      <c r="E279" s="46"/>
      <c r="F279" s="46"/>
      <c r="G279" s="47"/>
      <c r="H279" s="48"/>
      <c r="I279" s="48"/>
      <c r="J279" s="48"/>
      <c r="K279" s="4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1.25" customHeight="1">
      <c r="A280" s="1"/>
      <c r="B280" s="44"/>
      <c r="C280" s="44"/>
      <c r="D280" s="49"/>
      <c r="E280" s="46"/>
      <c r="F280" s="46"/>
      <c r="G280" s="47"/>
      <c r="H280" s="48"/>
      <c r="I280" s="48"/>
      <c r="J280" s="48"/>
      <c r="K280" s="4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1.25" customHeight="1">
      <c r="A281" s="1"/>
      <c r="B281" s="44"/>
      <c r="C281" s="44"/>
      <c r="D281" s="49"/>
      <c r="E281" s="46"/>
      <c r="F281" s="46"/>
      <c r="G281" s="47"/>
      <c r="H281" s="48"/>
      <c r="I281" s="48"/>
      <c r="J281" s="48"/>
      <c r="K281" s="4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1.25" customHeight="1">
      <c r="A282" s="1"/>
      <c r="B282" s="44"/>
      <c r="C282" s="44"/>
      <c r="D282" s="49"/>
      <c r="E282" s="46"/>
      <c r="F282" s="46"/>
      <c r="G282" s="47"/>
      <c r="H282" s="48"/>
      <c r="I282" s="48"/>
      <c r="J282" s="48"/>
      <c r="K282" s="4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1.25" customHeight="1">
      <c r="A283" s="1"/>
      <c r="B283" s="44"/>
      <c r="C283" s="44"/>
      <c r="D283" s="49"/>
      <c r="E283" s="46"/>
      <c r="F283" s="46"/>
      <c r="G283" s="47"/>
      <c r="H283" s="48"/>
      <c r="I283" s="48"/>
      <c r="J283" s="48"/>
      <c r="K283" s="4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1.25" customHeight="1">
      <c r="A284" s="1"/>
      <c r="B284" s="44"/>
      <c r="C284" s="44"/>
      <c r="D284" s="49"/>
      <c r="E284" s="46"/>
      <c r="F284" s="46"/>
      <c r="G284" s="47"/>
      <c r="H284" s="48"/>
      <c r="I284" s="48"/>
      <c r="J284" s="48"/>
      <c r="K284" s="4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1.25" customHeight="1">
      <c r="A285" s="1"/>
      <c r="B285" s="44"/>
      <c r="C285" s="44"/>
      <c r="D285" s="49"/>
      <c r="E285" s="46"/>
      <c r="F285" s="46"/>
      <c r="G285" s="47"/>
      <c r="H285" s="48"/>
      <c r="I285" s="48"/>
      <c r="J285" s="48"/>
      <c r="K285" s="4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1.25" customHeight="1">
      <c r="A286" s="1"/>
      <c r="B286" s="44"/>
      <c r="C286" s="44"/>
      <c r="D286" s="49"/>
      <c r="E286" s="46"/>
      <c r="F286" s="46"/>
      <c r="G286" s="47"/>
      <c r="H286" s="48"/>
      <c r="I286" s="48"/>
      <c r="J286" s="48"/>
      <c r="K286" s="4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1.25" customHeight="1">
      <c r="A287" s="1"/>
      <c r="B287" s="44"/>
      <c r="C287" s="44"/>
      <c r="D287" s="49"/>
      <c r="E287" s="46"/>
      <c r="F287" s="46"/>
      <c r="G287" s="47"/>
      <c r="H287" s="48"/>
      <c r="I287" s="48"/>
      <c r="J287" s="48"/>
      <c r="K287" s="4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1.25" customHeight="1">
      <c r="A288" s="1"/>
      <c r="B288" s="44"/>
      <c r="C288" s="44"/>
      <c r="D288" s="49"/>
      <c r="E288" s="46"/>
      <c r="F288" s="46"/>
      <c r="G288" s="47"/>
      <c r="H288" s="48"/>
      <c r="I288" s="48"/>
      <c r="J288" s="48"/>
      <c r="K288" s="4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1.25" customHeight="1">
      <c r="A289" s="1"/>
      <c r="B289" s="44"/>
      <c r="C289" s="44"/>
      <c r="D289" s="49"/>
      <c r="E289" s="46"/>
      <c r="F289" s="46"/>
      <c r="G289" s="47"/>
      <c r="H289" s="48"/>
      <c r="I289" s="48"/>
      <c r="J289" s="48"/>
      <c r="K289" s="4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1.25" customHeight="1">
      <c r="A290" s="1"/>
      <c r="B290" s="44"/>
      <c r="C290" s="44"/>
      <c r="D290" s="49"/>
      <c r="E290" s="46"/>
      <c r="F290" s="46"/>
      <c r="G290" s="47"/>
      <c r="H290" s="48"/>
      <c r="I290" s="48"/>
      <c r="J290" s="48"/>
      <c r="K290" s="4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1.25" customHeight="1">
      <c r="A291" s="1"/>
      <c r="B291" s="44"/>
      <c r="C291" s="44"/>
      <c r="D291" s="49"/>
      <c r="E291" s="46"/>
      <c r="F291" s="46"/>
      <c r="G291" s="47"/>
      <c r="H291" s="48"/>
      <c r="I291" s="48"/>
      <c r="J291" s="48"/>
      <c r="K291" s="4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1.25" customHeight="1">
      <c r="A292" s="1"/>
      <c r="B292" s="44"/>
      <c r="C292" s="44"/>
      <c r="D292" s="49"/>
      <c r="E292" s="46"/>
      <c r="F292" s="46"/>
      <c r="G292" s="47"/>
      <c r="H292" s="48"/>
      <c r="I292" s="48"/>
      <c r="J292" s="48"/>
      <c r="K292" s="4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1.25" customHeight="1">
      <c r="A293" s="1"/>
      <c r="B293" s="44"/>
      <c r="C293" s="44"/>
      <c r="D293" s="49"/>
      <c r="E293" s="46"/>
      <c r="F293" s="46"/>
      <c r="G293" s="47"/>
      <c r="H293" s="48"/>
      <c r="I293" s="48"/>
      <c r="J293" s="48"/>
      <c r="K293" s="4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1.25" customHeight="1">
      <c r="A294" s="1"/>
      <c r="B294" s="44"/>
      <c r="C294" s="44"/>
      <c r="D294" s="49"/>
      <c r="E294" s="46"/>
      <c r="F294" s="46"/>
      <c r="G294" s="47"/>
      <c r="H294" s="48"/>
      <c r="I294" s="48"/>
      <c r="J294" s="48"/>
      <c r="K294" s="4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1.25" customHeight="1">
      <c r="A295" s="1"/>
      <c r="B295" s="44"/>
      <c r="C295" s="44"/>
      <c r="D295" s="49"/>
      <c r="E295" s="46"/>
      <c r="F295" s="46"/>
      <c r="G295" s="47"/>
      <c r="H295" s="48"/>
      <c r="I295" s="48"/>
      <c r="J295" s="48"/>
      <c r="K295" s="4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1.25" customHeight="1">
      <c r="A296" s="1"/>
      <c r="B296" s="44"/>
      <c r="C296" s="44"/>
      <c r="D296" s="49"/>
      <c r="E296" s="46"/>
      <c r="F296" s="46"/>
      <c r="G296" s="47"/>
      <c r="H296" s="48"/>
      <c r="I296" s="48"/>
      <c r="J296" s="48"/>
      <c r="K296" s="4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1.25" customHeight="1">
      <c r="A297" s="1"/>
      <c r="B297" s="44"/>
      <c r="C297" s="44"/>
      <c r="D297" s="49"/>
      <c r="E297" s="46"/>
      <c r="F297" s="46"/>
      <c r="G297" s="47"/>
      <c r="H297" s="48"/>
      <c r="I297" s="48"/>
      <c r="J297" s="48"/>
      <c r="K297" s="4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1.25" customHeight="1">
      <c r="A298" s="1"/>
      <c r="B298" s="44"/>
      <c r="C298" s="44"/>
      <c r="D298" s="49"/>
      <c r="E298" s="46"/>
      <c r="F298" s="46"/>
      <c r="G298" s="47"/>
      <c r="H298" s="48"/>
      <c r="I298" s="48"/>
      <c r="J298" s="48"/>
      <c r="K298" s="4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1.25" customHeight="1">
      <c r="A299" s="1"/>
      <c r="B299" s="44"/>
      <c r="C299" s="44"/>
      <c r="D299" s="49"/>
      <c r="E299" s="46"/>
      <c r="F299" s="46"/>
      <c r="G299" s="47"/>
      <c r="H299" s="48"/>
      <c r="I299" s="48"/>
      <c r="J299" s="48"/>
      <c r="K299" s="4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1.25" customHeight="1">
      <c r="A300" s="1"/>
      <c r="B300" s="44"/>
      <c r="C300" s="44"/>
      <c r="D300" s="49"/>
      <c r="E300" s="46"/>
      <c r="F300" s="46"/>
      <c r="G300" s="47"/>
      <c r="H300" s="48"/>
      <c r="I300" s="48"/>
      <c r="J300" s="48"/>
      <c r="K300" s="4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1.25" customHeight="1">
      <c r="A301" s="1"/>
      <c r="B301" s="44"/>
      <c r="C301" s="44"/>
      <c r="D301" s="49"/>
      <c r="E301" s="46"/>
      <c r="F301" s="46"/>
      <c r="G301" s="47"/>
      <c r="H301" s="48"/>
      <c r="I301" s="48"/>
      <c r="J301" s="48"/>
      <c r="K301" s="4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1.25" customHeight="1">
      <c r="A302" s="1"/>
      <c r="B302" s="44"/>
      <c r="C302" s="44"/>
      <c r="D302" s="49"/>
      <c r="E302" s="46"/>
      <c r="F302" s="46"/>
      <c r="G302" s="47"/>
      <c r="H302" s="48"/>
      <c r="I302" s="48"/>
      <c r="J302" s="48"/>
      <c r="K302" s="4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1.25" customHeight="1">
      <c r="A303" s="1"/>
      <c r="B303" s="44"/>
      <c r="C303" s="44"/>
      <c r="D303" s="49"/>
      <c r="E303" s="46"/>
      <c r="F303" s="46"/>
      <c r="G303" s="47"/>
      <c r="H303" s="48"/>
      <c r="I303" s="48"/>
      <c r="J303" s="48"/>
      <c r="K303" s="4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1.25" customHeight="1">
      <c r="A304" s="1"/>
      <c r="B304" s="44"/>
      <c r="C304" s="44"/>
      <c r="D304" s="49"/>
      <c r="E304" s="46"/>
      <c r="F304" s="46"/>
      <c r="G304" s="47"/>
      <c r="H304" s="48"/>
      <c r="I304" s="48"/>
      <c r="J304" s="48"/>
      <c r="K304" s="4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1.25" customHeight="1">
      <c r="A305" s="1"/>
      <c r="B305" s="44"/>
      <c r="C305" s="44"/>
      <c r="D305" s="49"/>
      <c r="E305" s="46"/>
      <c r="F305" s="46"/>
      <c r="G305" s="47"/>
      <c r="H305" s="48"/>
      <c r="I305" s="48"/>
      <c r="J305" s="48"/>
      <c r="K305" s="4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1.25" customHeight="1">
      <c r="A306" s="1"/>
      <c r="B306" s="44"/>
      <c r="C306" s="44"/>
      <c r="D306" s="49"/>
      <c r="E306" s="46"/>
      <c r="F306" s="46"/>
      <c r="G306" s="47"/>
      <c r="H306" s="48"/>
      <c r="I306" s="48"/>
      <c r="J306" s="48"/>
      <c r="K306" s="4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1.25" customHeight="1">
      <c r="A307" s="1"/>
      <c r="B307" s="44"/>
      <c r="C307" s="44"/>
      <c r="D307" s="49"/>
      <c r="E307" s="46"/>
      <c r="F307" s="46"/>
      <c r="G307" s="47"/>
      <c r="H307" s="48"/>
      <c r="I307" s="48"/>
      <c r="J307" s="48"/>
      <c r="K307" s="4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5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</row>
    <row r="309" spans="1:41" ht="15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</row>
    <row r="310" spans="1:41" ht="15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</row>
    <row r="311" spans="1:41" ht="15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</row>
    <row r="312" spans="1:41" ht="15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</row>
    <row r="313" spans="1:41" ht="15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</row>
    <row r="314" spans="1:41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</row>
    <row r="315" spans="1:41" ht="15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</row>
    <row r="316" spans="1:41" ht="15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</row>
    <row r="317" spans="1:41" ht="15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</row>
    <row r="318" spans="1:41" ht="15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</row>
    <row r="319" spans="1:41" ht="15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</row>
    <row r="320" spans="1:41" ht="15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</row>
    <row r="321" spans="1:41" ht="15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</row>
    <row r="322" spans="1:41" ht="15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</row>
    <row r="323" spans="1:41" ht="15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</row>
    <row r="324" spans="1:41" ht="15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</row>
    <row r="325" spans="1:41" ht="15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</row>
    <row r="326" spans="1:41" ht="15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</row>
    <row r="327" spans="1:41" ht="15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</row>
    <row r="328" spans="1:41" ht="15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</row>
    <row r="329" spans="1:41" ht="15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</row>
    <row r="330" spans="1:41" ht="15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</row>
    <row r="331" spans="1:41" ht="15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</row>
    <row r="332" spans="1:41" ht="15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</row>
    <row r="333" spans="1:41" ht="15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</row>
    <row r="334" spans="1:41" ht="15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</row>
    <row r="335" spans="1:41" ht="15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</row>
    <row r="336" spans="1:41" ht="15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</row>
    <row r="337" spans="1:41" ht="15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</row>
    <row r="338" spans="1:41" ht="15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</row>
    <row r="339" spans="1:41" ht="15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</row>
    <row r="340" spans="1:41" ht="15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</row>
    <row r="341" spans="1:41" ht="15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</row>
    <row r="342" spans="1:41" ht="15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</row>
    <row r="343" spans="1:41" ht="15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</row>
    <row r="344" spans="1:41" ht="15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</row>
    <row r="345" spans="1:41" ht="15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</row>
    <row r="346" spans="1:41" ht="15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</row>
    <row r="347" spans="1:41" ht="15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</row>
    <row r="348" spans="1:41" ht="15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</row>
    <row r="349" spans="1:41" ht="15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</row>
    <row r="350" spans="1:41" ht="15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</row>
    <row r="351" spans="1:41" ht="15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</row>
    <row r="352" spans="1:41" ht="15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</row>
    <row r="353" spans="1:41" ht="15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</row>
    <row r="354" spans="1:41" ht="15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</row>
    <row r="355" spans="1:41" ht="15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</row>
    <row r="356" spans="1:41" ht="15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</row>
    <row r="357" spans="1:41" ht="15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</row>
    <row r="358" spans="1:41" ht="15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</row>
    <row r="359" spans="1:41" ht="15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</row>
    <row r="360" spans="1:41" ht="15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</row>
    <row r="361" spans="1:41" ht="15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</row>
    <row r="362" spans="1:41" ht="15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</row>
    <row r="363" spans="1:41" ht="15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</row>
    <row r="364" spans="1:41" ht="15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</row>
    <row r="365" spans="1:41" ht="15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</row>
    <row r="366" spans="1:41" ht="15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</row>
    <row r="367" spans="1:41" ht="15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</row>
    <row r="368" spans="1:41" ht="15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</row>
    <row r="369" spans="1:41" ht="15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</row>
    <row r="370" spans="1:41" ht="15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</row>
    <row r="371" spans="1:41" ht="15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</row>
    <row r="372" spans="1:41" ht="15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</row>
    <row r="373" spans="1:41" ht="15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</row>
    <row r="374" spans="1:41" ht="15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</row>
    <row r="375" spans="1:41" ht="15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</row>
    <row r="376" spans="1:41" ht="15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</row>
    <row r="377" spans="1:41" ht="15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</row>
    <row r="378" spans="1:41" ht="15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</row>
    <row r="379" spans="1:41" ht="15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</row>
    <row r="380" spans="1:41" ht="15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</row>
    <row r="381" spans="1:41" ht="15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</row>
    <row r="382" spans="1:41" ht="15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</row>
    <row r="383" spans="1:41" ht="15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</row>
    <row r="384" spans="1:41" ht="15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</row>
    <row r="385" spans="1:41" ht="15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</row>
    <row r="386" spans="1:41" ht="15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</row>
    <row r="387" spans="1:41" ht="15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</row>
    <row r="388" spans="1:41" ht="15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</row>
    <row r="389" spans="1:41" ht="15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</row>
    <row r="390" spans="1:41" ht="15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</row>
    <row r="391" spans="1:41" ht="15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</row>
    <row r="392" spans="1:41" ht="15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</row>
    <row r="393" spans="1:41" ht="15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</row>
    <row r="394" spans="1:41" ht="15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</row>
    <row r="395" spans="1:41" ht="15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</row>
    <row r="396" spans="1:41" ht="15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</row>
    <row r="397" spans="1:41" ht="15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</row>
    <row r="398" spans="1:41" ht="15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</row>
    <row r="399" spans="1:41" ht="15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</row>
    <row r="400" spans="1:41" ht="15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</row>
    <row r="401" spans="1:41" ht="15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</row>
    <row r="402" spans="1:41" ht="15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</row>
    <row r="403" spans="1:41" ht="15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</row>
    <row r="404" spans="1:41" ht="15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</row>
    <row r="405" spans="1:41" ht="15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</row>
    <row r="406" spans="1:41" ht="15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</row>
    <row r="407" spans="1:41" ht="15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</row>
    <row r="408" spans="1:41" ht="15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</row>
    <row r="409" spans="1:41" ht="15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</row>
    <row r="410" spans="1:41" ht="15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</row>
    <row r="411" spans="1:41" ht="15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</row>
    <row r="412" spans="1:41" ht="15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</row>
    <row r="413" spans="1:41" ht="15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</row>
    <row r="414" spans="1:41" ht="15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</row>
    <row r="415" spans="1:41" ht="15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</row>
    <row r="416" spans="1:41" ht="15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</row>
    <row r="417" spans="1:41" ht="15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</row>
    <row r="418" spans="1:41" ht="15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</row>
    <row r="419" spans="1:41" ht="15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</row>
    <row r="420" spans="1:41" ht="15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</row>
    <row r="421" spans="1:41" ht="15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</row>
    <row r="422" spans="1:41" ht="15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</row>
    <row r="423" spans="1:41" ht="15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</row>
    <row r="424" spans="1:41" ht="15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</row>
    <row r="425" spans="1:41" ht="15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</row>
    <row r="426" spans="1:41" ht="15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</row>
    <row r="427" spans="1:41" ht="15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</row>
    <row r="428" spans="1:41" ht="15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</row>
    <row r="429" spans="1:41" ht="15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</row>
    <row r="430" spans="1:41" ht="15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</row>
    <row r="431" spans="1:41" ht="15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</row>
    <row r="432" spans="1:41" ht="15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</row>
    <row r="433" spans="1:41" ht="15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</row>
    <row r="434" spans="1:41" ht="15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</row>
    <row r="435" spans="1:41" ht="15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</row>
    <row r="436" spans="1:41" ht="15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</row>
    <row r="437" spans="1:41" ht="15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</row>
    <row r="438" spans="1:41" ht="15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</row>
    <row r="439" spans="1:41" ht="15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</row>
    <row r="440" spans="1:41" ht="15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</row>
    <row r="441" spans="1:41" ht="15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</row>
    <row r="442" spans="1:41" ht="15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</row>
    <row r="443" spans="1:41" ht="15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</row>
    <row r="444" spans="1:41" ht="15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</row>
    <row r="445" spans="1:41" ht="15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</row>
    <row r="446" spans="1:41" ht="15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</row>
    <row r="447" spans="1:41" ht="15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</row>
    <row r="448" spans="1:41" ht="15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</row>
    <row r="449" spans="1:41" ht="15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</row>
    <row r="450" spans="1:41" ht="15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</row>
    <row r="451" spans="1:41" ht="15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</row>
    <row r="452" spans="1:41" ht="15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</row>
    <row r="453" spans="1:41" ht="15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</row>
    <row r="454" spans="1:41" ht="15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</row>
    <row r="455" spans="1:41" ht="15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</row>
    <row r="456" spans="1:41" ht="15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</row>
    <row r="457" spans="1:41" ht="15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</row>
    <row r="458" spans="1:41" ht="15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</row>
    <row r="459" spans="1:41" ht="15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</row>
    <row r="460" spans="1:41" ht="15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</row>
    <row r="461" spans="1:41" ht="15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</row>
    <row r="462" spans="1:41" ht="15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</row>
    <row r="463" spans="1:41" ht="15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</row>
    <row r="464" spans="1:41" ht="15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</row>
    <row r="465" spans="1:41" ht="15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</row>
    <row r="466" spans="1:41" ht="15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</row>
    <row r="467" spans="1:41" ht="15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</row>
    <row r="468" spans="1:41" ht="15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</row>
    <row r="469" spans="1:41" ht="15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</row>
    <row r="470" spans="1:41" ht="15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</row>
    <row r="471" spans="1:41" ht="15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</row>
    <row r="472" spans="1:41" ht="15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</row>
    <row r="473" spans="1:41" ht="15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</row>
    <row r="474" spans="1:41" ht="15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</row>
    <row r="475" spans="1:41" ht="15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</row>
    <row r="476" spans="1:41" ht="15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</row>
    <row r="477" spans="1:41" ht="15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</row>
    <row r="478" spans="1:41" ht="15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</row>
    <row r="479" spans="1:41" ht="15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</row>
    <row r="480" spans="1:41" ht="15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</row>
    <row r="481" spans="1:41" ht="15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</row>
    <row r="482" spans="1:41" ht="15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</row>
    <row r="483" spans="1:41" ht="15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</row>
    <row r="484" spans="1:41" ht="15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</row>
    <row r="485" spans="1:41" ht="15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</row>
    <row r="486" spans="1:41" ht="15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</row>
    <row r="487" spans="1:41" ht="15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</row>
    <row r="488" spans="1:41" ht="15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</row>
    <row r="489" spans="1:41" ht="15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</row>
    <row r="490" spans="1:41" ht="15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</row>
    <row r="491" spans="1:41" ht="15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</row>
    <row r="492" spans="1:41" ht="15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</row>
    <row r="493" spans="1:41" ht="15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</row>
    <row r="494" spans="1:41" ht="15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</row>
    <row r="495" spans="1:41" ht="15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</row>
    <row r="496" spans="1:41" ht="15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</row>
    <row r="497" spans="1:41" ht="15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</row>
    <row r="498" spans="1:41" ht="15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</row>
    <row r="499" spans="1:41" ht="15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</row>
    <row r="500" spans="1:41" ht="15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</row>
    <row r="501" spans="1:41" ht="15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</row>
    <row r="502" spans="1:41" ht="15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</row>
    <row r="503" spans="1:41" ht="15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</row>
    <row r="504" spans="1:41" ht="15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</row>
    <row r="505" spans="1:41" ht="15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</row>
    <row r="506" spans="1:41" ht="15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</row>
    <row r="507" spans="1:41" ht="15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</row>
    <row r="508" spans="1:41" ht="15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</row>
    <row r="509" spans="1:41" ht="15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</row>
    <row r="510" spans="1:41" ht="15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</row>
    <row r="511" spans="1:41" ht="15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</row>
    <row r="512" spans="1:41" ht="15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</row>
    <row r="513" spans="1:41" ht="15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</row>
    <row r="514" spans="1:41" ht="15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</row>
    <row r="515" spans="1:41" ht="15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</row>
    <row r="516" spans="1:41" ht="15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</row>
    <row r="517" spans="1:41" ht="15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</row>
    <row r="518" spans="1:41" ht="15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</row>
    <row r="519" spans="1:41" ht="15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</row>
    <row r="520" spans="1:41" ht="15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</row>
    <row r="521" spans="1:41" ht="15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</row>
    <row r="522" spans="1:41" ht="15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</row>
    <row r="523" spans="1:41" ht="15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</row>
    <row r="524" spans="1:41" ht="15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</row>
    <row r="525" spans="1:41" ht="15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</row>
    <row r="526" spans="1:41" ht="15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</row>
    <row r="527" spans="1:41" ht="15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</row>
    <row r="528" spans="1:41" ht="15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</row>
    <row r="529" spans="1:41" ht="15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</row>
    <row r="530" spans="1:41" ht="15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</row>
    <row r="531" spans="1:41" ht="15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</row>
    <row r="532" spans="1:41" ht="15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</row>
    <row r="533" spans="1:41" ht="15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</row>
    <row r="534" spans="1:41" ht="15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</row>
    <row r="535" spans="1:41" ht="15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</row>
    <row r="536" spans="1:41" ht="15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</row>
    <row r="537" spans="1:41" ht="15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</row>
    <row r="538" spans="1:41" ht="15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</row>
    <row r="539" spans="1:41" ht="15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</row>
    <row r="540" spans="1:41" ht="15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</row>
    <row r="541" spans="1:41" ht="15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</row>
    <row r="542" spans="1:41" ht="15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</row>
    <row r="543" spans="1:41" ht="15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</row>
    <row r="544" spans="1:41" ht="15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</row>
    <row r="545" spans="1:41" ht="15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</row>
    <row r="546" spans="1:41" ht="15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</row>
    <row r="547" spans="1:41" ht="15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</row>
    <row r="548" spans="1:41" ht="15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</row>
    <row r="549" spans="1:41" ht="15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</row>
    <row r="550" spans="1:41" ht="15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</row>
    <row r="551" spans="1:41" ht="15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</row>
    <row r="552" spans="1:41" ht="15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</row>
    <row r="553" spans="1:41" ht="15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</row>
    <row r="554" spans="1:41" ht="15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</row>
    <row r="555" spans="1:41" ht="15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</row>
    <row r="556" spans="1:41" ht="15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</row>
    <row r="557" spans="1:41" ht="15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</row>
    <row r="558" spans="1:41" ht="15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</row>
    <row r="559" spans="1:41" ht="15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</row>
    <row r="560" spans="1:41" ht="15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</row>
    <row r="561" spans="1:41" ht="15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</row>
    <row r="562" spans="1:41" ht="15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</row>
    <row r="563" spans="1:41" ht="15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</row>
    <row r="564" spans="1:41" ht="15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</row>
    <row r="565" spans="1:41" ht="15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</row>
    <row r="566" spans="1:41" ht="15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</row>
    <row r="567" spans="1:41" ht="15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</row>
    <row r="568" spans="1:41" ht="15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</row>
    <row r="569" spans="1:41" ht="15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</row>
    <row r="570" spans="1:41" ht="15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</row>
    <row r="571" spans="1:41" ht="15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</row>
    <row r="572" spans="1:41" ht="15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</row>
    <row r="573" spans="1:41" ht="15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</row>
    <row r="574" spans="1:41" ht="15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</row>
    <row r="575" spans="1:41" ht="15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</row>
    <row r="576" spans="1:41" ht="15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</row>
    <row r="577" spans="1:41" ht="15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</row>
    <row r="578" spans="1:41" ht="15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</row>
    <row r="579" spans="1:41" ht="15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</row>
    <row r="580" spans="1:41" ht="15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</row>
    <row r="581" spans="1:41" ht="15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</row>
    <row r="582" spans="1:41" ht="15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</row>
    <row r="583" spans="1:41" ht="15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</row>
    <row r="584" spans="1:41" ht="15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</row>
    <row r="585" spans="1:41" ht="15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</row>
    <row r="586" spans="1:41" ht="15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</row>
    <row r="587" spans="1:41" ht="15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</row>
    <row r="588" spans="1:41" ht="15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</row>
    <row r="589" spans="1:41" ht="15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</row>
    <row r="590" spans="1:41" ht="15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</row>
    <row r="591" spans="1:41" ht="15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</row>
    <row r="592" spans="1:41" ht="15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</row>
    <row r="593" spans="1:41" ht="15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</row>
    <row r="594" spans="1:41" ht="15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</row>
    <row r="595" spans="1:41" ht="15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</row>
    <row r="596" spans="1:41" ht="15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</row>
    <row r="597" spans="1:41" ht="15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</row>
    <row r="598" spans="1:41" ht="15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</row>
    <row r="599" spans="1:41" ht="15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</row>
    <row r="600" spans="1:41" ht="15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</row>
    <row r="601" spans="1:41" ht="15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</row>
    <row r="602" spans="1:41" ht="15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</row>
    <row r="603" spans="1:41" ht="15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</row>
    <row r="604" spans="1:41" ht="15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</row>
    <row r="605" spans="1:41" ht="15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</row>
    <row r="606" spans="1:41" ht="15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</row>
    <row r="607" spans="1:41" ht="15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</row>
    <row r="608" spans="1:41" ht="15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</row>
    <row r="609" spans="1:41" ht="15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</row>
    <row r="610" spans="1:41" ht="15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</row>
    <row r="611" spans="1:41" ht="15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</row>
    <row r="612" spans="1:41" ht="15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</row>
    <row r="613" spans="1:41" ht="15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</row>
    <row r="614" spans="1:41" ht="15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</row>
    <row r="615" spans="1:41" ht="15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</row>
    <row r="616" spans="1:41" ht="15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</row>
    <row r="617" spans="1:41" ht="15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</row>
    <row r="618" spans="1:41" ht="15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</row>
    <row r="619" spans="1:41" ht="15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</row>
    <row r="620" spans="1:41" ht="15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</row>
    <row r="621" spans="1:41" ht="15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</row>
    <row r="622" spans="1:41" ht="15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</row>
    <row r="623" spans="1:41" ht="15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</row>
    <row r="624" spans="1:41" ht="15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</row>
    <row r="625" spans="1:41" ht="15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</row>
    <row r="626" spans="1:41" ht="15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</row>
    <row r="627" spans="1:41" ht="15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</row>
    <row r="628" spans="1:41" ht="15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</row>
    <row r="629" spans="1:41" ht="15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</row>
    <row r="630" spans="1:41" ht="15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</row>
    <row r="631" spans="1:41" ht="15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</row>
    <row r="632" spans="1:41" ht="15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</row>
    <row r="633" spans="1:41" ht="15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</row>
    <row r="634" spans="1:41" ht="15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</row>
    <row r="635" spans="1:41" ht="15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</row>
    <row r="636" spans="1:41" ht="15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</row>
    <row r="637" spans="1:41" ht="15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</row>
    <row r="638" spans="1:41" ht="15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</row>
    <row r="639" spans="1:41" ht="15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</row>
    <row r="640" spans="1:41" ht="15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</row>
    <row r="641" spans="1:41" ht="15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</row>
    <row r="642" spans="1:41" ht="15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</row>
    <row r="643" spans="1:41" ht="15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</row>
    <row r="644" spans="1:41" ht="15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</row>
    <row r="645" spans="1:41" ht="15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</row>
    <row r="646" spans="1:41" ht="15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</row>
    <row r="647" spans="1:41" ht="15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</row>
    <row r="648" spans="1:41" ht="15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</row>
    <row r="649" spans="1:41" ht="15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</row>
    <row r="650" spans="1:41" ht="15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</row>
    <row r="651" spans="1:41" ht="15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</row>
    <row r="652" spans="1:41" ht="15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</row>
    <row r="653" spans="1:41" ht="15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</row>
    <row r="654" spans="1:41" ht="15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</row>
    <row r="655" spans="1:41" ht="15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</row>
    <row r="656" spans="1:41" ht="15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</row>
    <row r="657" spans="1:41" ht="15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</row>
    <row r="658" spans="1:41" ht="15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</row>
    <row r="659" spans="1:41" ht="15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</row>
    <row r="660" spans="1:41" ht="15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</row>
    <row r="661" spans="1:41" ht="15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</row>
    <row r="662" spans="1:41" ht="15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</row>
    <row r="663" spans="1:41" ht="15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</row>
    <row r="664" spans="1:41" ht="15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</row>
    <row r="665" spans="1:41" ht="15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</row>
    <row r="666" spans="1:41" ht="15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</row>
    <row r="667" spans="1:41" ht="15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</row>
    <row r="668" spans="1:41" ht="15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</row>
    <row r="669" spans="1:41" ht="15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</row>
    <row r="670" spans="1:41" ht="15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</row>
    <row r="671" spans="1:41" ht="15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</row>
    <row r="672" spans="1:41" ht="15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</row>
    <row r="673" spans="1:41" ht="15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</row>
    <row r="674" spans="1:41" ht="15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</row>
    <row r="675" spans="1:41" ht="15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</row>
    <row r="676" spans="1:41" ht="15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</row>
    <row r="677" spans="1:41" ht="15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</row>
    <row r="678" spans="1:41" ht="15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</row>
    <row r="679" spans="1:41" ht="15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</row>
    <row r="680" spans="1:41" ht="15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</row>
    <row r="681" spans="1:41" ht="15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</row>
    <row r="682" spans="1:41" ht="15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</row>
    <row r="683" spans="1:41" ht="15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</row>
    <row r="684" spans="1:41" ht="15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</row>
    <row r="685" spans="1:41" ht="15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</row>
    <row r="686" spans="1:41" ht="15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</row>
    <row r="687" spans="1:41" ht="15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</row>
    <row r="688" spans="1:41" ht="15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</row>
    <row r="689" spans="1:41" ht="15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</row>
    <row r="690" spans="1:41" ht="15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</row>
    <row r="691" spans="1:41" ht="15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</row>
    <row r="692" spans="1:41" ht="15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</row>
    <row r="693" spans="1:41" ht="15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</row>
    <row r="694" spans="1:41" ht="15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</row>
    <row r="695" spans="1:41" ht="15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</row>
    <row r="696" spans="1:41" ht="15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</row>
    <row r="697" spans="1:41" ht="15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</row>
    <row r="698" spans="1:41" ht="15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</row>
    <row r="699" spans="1:41" ht="15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</row>
    <row r="700" spans="1:41" ht="15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</row>
    <row r="701" spans="1:41" ht="15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</row>
    <row r="702" spans="1:41" ht="15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</row>
    <row r="703" spans="1:41" ht="15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</row>
    <row r="704" spans="1:41" ht="15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</row>
    <row r="705" spans="1:41" ht="15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</row>
    <row r="706" spans="1:41" ht="15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</row>
    <row r="707" spans="1:41" ht="15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</row>
    <row r="708" spans="1:41" ht="15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</row>
    <row r="709" spans="1:41" ht="15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</row>
    <row r="710" spans="1:41" ht="15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</row>
    <row r="711" spans="1:41" ht="15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</row>
    <row r="712" spans="1:41" ht="15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</row>
    <row r="713" spans="1:41" ht="15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</row>
    <row r="714" spans="1:41" ht="15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</row>
    <row r="715" spans="1:41" ht="15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</row>
    <row r="716" spans="1:41" ht="15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</row>
    <row r="717" spans="1:41" ht="15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</row>
    <row r="718" spans="1:41" ht="15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</row>
    <row r="719" spans="1:41" ht="15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</row>
    <row r="720" spans="1:41" ht="15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</row>
    <row r="721" spans="1:41" ht="15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</row>
    <row r="722" spans="1:41" ht="15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</row>
    <row r="723" spans="1:41" ht="15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</row>
    <row r="724" spans="1:41" ht="15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</row>
    <row r="725" spans="1:41" ht="15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</row>
    <row r="726" spans="1:41" ht="15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</row>
    <row r="727" spans="1:41" ht="15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</row>
    <row r="728" spans="1:41" ht="15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</row>
    <row r="729" spans="1:41" ht="15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</row>
    <row r="730" spans="1:41" ht="15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</row>
    <row r="731" spans="1:41" ht="15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</row>
    <row r="732" spans="1:41" ht="15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</row>
    <row r="733" spans="1:41" ht="15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</row>
    <row r="734" spans="1:41" ht="15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</row>
    <row r="735" spans="1:41" ht="15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</row>
    <row r="736" spans="1:41" ht="15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</row>
    <row r="737" spans="1:41" ht="15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</row>
    <row r="738" spans="1:41" ht="15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</row>
    <row r="739" spans="1:41" ht="15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</row>
    <row r="740" spans="1:41" ht="15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</row>
    <row r="741" spans="1:41" ht="15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</row>
    <row r="742" spans="1:41" ht="15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</row>
    <row r="743" spans="1:41" ht="15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</row>
    <row r="744" spans="1:41" ht="15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</row>
    <row r="745" spans="1:41" ht="15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</row>
    <row r="746" spans="1:41" ht="15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</row>
    <row r="747" spans="1:41" ht="15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</row>
    <row r="748" spans="1:41" ht="15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</row>
    <row r="749" spans="1:41" ht="15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</row>
    <row r="750" spans="1:41" ht="15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</row>
    <row r="751" spans="1:41" ht="15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</row>
    <row r="752" spans="1:41" ht="15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</row>
    <row r="753" spans="1:41" ht="15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</row>
    <row r="754" spans="1:41" ht="15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</row>
    <row r="755" spans="1:41" ht="15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</row>
    <row r="756" spans="1:41" ht="15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</row>
    <row r="757" spans="1:41" ht="15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</row>
    <row r="758" spans="1:41" ht="15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</row>
    <row r="759" spans="1:41" ht="15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</row>
    <row r="760" spans="1:41" ht="15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</row>
    <row r="761" spans="1:41" ht="15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</row>
    <row r="762" spans="1:41" ht="15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</row>
    <row r="763" spans="1:41" ht="15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</row>
    <row r="764" spans="1:41" ht="15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</row>
    <row r="765" spans="1:41" ht="15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</row>
    <row r="766" spans="1:41" ht="15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</row>
    <row r="767" spans="1:41" ht="15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</row>
    <row r="768" spans="1:41" ht="15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</row>
    <row r="769" spans="1:41" ht="15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</row>
    <row r="770" spans="1:41" ht="15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</row>
    <row r="771" spans="1:41" ht="15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</row>
    <row r="772" spans="1:41" ht="15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</row>
    <row r="773" spans="1:41" ht="15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</row>
    <row r="774" spans="1:41" ht="15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</row>
    <row r="775" spans="1:41" ht="15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</row>
    <row r="776" spans="1:41" ht="15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</row>
    <row r="777" spans="1:41" ht="15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</row>
    <row r="778" spans="1:41" ht="15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</row>
    <row r="779" spans="1:41" ht="15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</row>
    <row r="780" spans="1:41" ht="15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</row>
    <row r="781" spans="1:41" ht="15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</row>
    <row r="782" spans="1:41" ht="15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</row>
    <row r="783" spans="1:41" ht="15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</row>
    <row r="784" spans="1:41" ht="15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</row>
    <row r="785" spans="1:41" ht="15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</row>
    <row r="786" spans="1:41" ht="15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</row>
    <row r="787" spans="1:41" ht="15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</row>
    <row r="788" spans="1:41" ht="15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</row>
    <row r="789" spans="1:41" ht="15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</row>
    <row r="790" spans="1:41" ht="15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</row>
    <row r="791" spans="1:41" ht="15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</row>
    <row r="792" spans="1:41" ht="15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</row>
    <row r="793" spans="1:41" ht="15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</row>
    <row r="794" spans="1:41" ht="15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</row>
    <row r="795" spans="1:41" ht="15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/>
      <c r="AN795" s="60"/>
      <c r="AO795" s="60"/>
    </row>
    <row r="796" spans="1:41" ht="15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60"/>
      <c r="AN796" s="60"/>
      <c r="AO796" s="60"/>
    </row>
    <row r="797" spans="1:41" ht="15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60"/>
      <c r="AN797" s="60"/>
      <c r="AO797" s="60"/>
    </row>
    <row r="798" spans="1:41" ht="15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/>
      <c r="AN798" s="60"/>
      <c r="AO798" s="60"/>
    </row>
    <row r="799" spans="1:41" ht="15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/>
      <c r="AN799" s="60"/>
      <c r="AO799" s="60"/>
    </row>
    <row r="800" spans="1:41" ht="15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/>
      <c r="AN800" s="60"/>
      <c r="AO800" s="60"/>
    </row>
    <row r="801" spans="1:41" ht="15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/>
      <c r="AN801" s="60"/>
      <c r="AO801" s="60"/>
    </row>
    <row r="802" spans="1:41" ht="15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</row>
    <row r="803" spans="1:41" ht="15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</row>
    <row r="804" spans="1:41" ht="15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</row>
    <row r="805" spans="1:41" ht="15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</row>
    <row r="806" spans="1:41" ht="15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</row>
    <row r="807" spans="1:41" ht="15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</row>
    <row r="808" spans="1:41" ht="15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</row>
    <row r="809" spans="1:41" ht="15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</row>
    <row r="810" spans="1:41" ht="15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</row>
    <row r="811" spans="1:41" ht="15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</row>
    <row r="812" spans="1:41" ht="15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</row>
    <row r="813" spans="1:41" ht="15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</row>
    <row r="814" spans="1:41" ht="15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</row>
    <row r="815" spans="1:41" ht="15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</row>
    <row r="816" spans="1:41" ht="15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</row>
    <row r="817" spans="1:41" ht="15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</row>
    <row r="818" spans="1:41" ht="15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</row>
    <row r="819" spans="1:41" ht="15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</row>
    <row r="820" spans="1:41" ht="15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</row>
    <row r="821" spans="1:41" ht="15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</row>
    <row r="822" spans="1:41" ht="15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</row>
    <row r="823" spans="1:41" ht="15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</row>
    <row r="824" spans="1:41" ht="15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</row>
    <row r="825" spans="1:41" ht="15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</row>
    <row r="826" spans="1:41" ht="15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</row>
    <row r="827" spans="1:41" ht="15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</row>
    <row r="828" spans="1:41" ht="15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</row>
    <row r="829" spans="1:41" ht="15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</row>
    <row r="830" spans="1:41" ht="15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</row>
    <row r="831" spans="1:41" ht="15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</row>
    <row r="832" spans="1:41" ht="15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</row>
    <row r="833" spans="1:41" ht="15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</row>
    <row r="834" spans="1:41" ht="15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</row>
    <row r="835" spans="1:41" ht="15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</row>
    <row r="836" spans="1:41" ht="15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</row>
    <row r="837" spans="1:41" ht="15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</row>
    <row r="838" spans="1:41" ht="15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</row>
    <row r="839" spans="1:41" ht="15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</row>
    <row r="840" spans="1:41" ht="15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</row>
    <row r="841" spans="1:41" ht="15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</row>
    <row r="842" spans="1:41" ht="15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</row>
    <row r="843" spans="1:41" ht="15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</row>
    <row r="844" spans="1:41" ht="15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</row>
    <row r="845" spans="1:41" ht="15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</row>
    <row r="846" spans="1:41" ht="15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</row>
    <row r="847" spans="1:41" ht="15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</row>
    <row r="848" spans="1:41" ht="15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</row>
    <row r="849" spans="1:41" ht="15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</row>
    <row r="850" spans="1:41" ht="15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</row>
    <row r="851" spans="1:41" ht="15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</row>
    <row r="852" spans="1:41" ht="15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</row>
    <row r="853" spans="1:41" ht="15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</row>
    <row r="854" spans="1:41" ht="15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</row>
    <row r="855" spans="1:41" ht="15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</row>
    <row r="856" spans="1:41" ht="15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</row>
    <row r="857" spans="1:41" ht="15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</row>
    <row r="858" spans="1:41" ht="15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</row>
    <row r="859" spans="1:41" ht="15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</row>
    <row r="860" spans="1:41" ht="15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</row>
    <row r="861" spans="1:41" ht="15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</row>
    <row r="862" spans="1:41" ht="15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</row>
    <row r="863" spans="1:41" ht="15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</row>
    <row r="864" spans="1:41" ht="15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</row>
    <row r="865" spans="1:41" ht="15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</row>
    <row r="866" spans="1:41" ht="15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</row>
    <row r="867" spans="1:41" ht="15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</row>
    <row r="868" spans="1:41" ht="15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</row>
    <row r="869" spans="1:41" ht="15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</row>
    <row r="870" spans="1:41" ht="15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</row>
    <row r="871" spans="1:41" ht="15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</row>
    <row r="872" spans="1:41" ht="15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</row>
    <row r="873" spans="1:41" ht="15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</row>
    <row r="874" spans="1:41" ht="15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</row>
    <row r="875" spans="1:41" ht="15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</row>
    <row r="876" spans="1:41" ht="15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</row>
    <row r="877" spans="1:41" ht="15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</row>
    <row r="878" spans="1:41" ht="15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</row>
    <row r="879" spans="1:41" ht="15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</row>
    <row r="880" spans="1:41" ht="15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</row>
    <row r="881" spans="1:41" ht="15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</row>
    <row r="882" spans="1:41" ht="15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</row>
    <row r="883" spans="1:41" ht="15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</row>
    <row r="884" spans="1:41" ht="15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</row>
    <row r="885" spans="1:41" ht="15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</row>
    <row r="886" spans="1:41" ht="15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</row>
    <row r="887" spans="1:41" ht="15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</row>
    <row r="888" spans="1:41" ht="15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</row>
    <row r="889" spans="1:41" ht="15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</row>
    <row r="890" spans="1:41" ht="15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</row>
    <row r="891" spans="1:41" ht="15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</row>
    <row r="892" spans="1:41" ht="15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</row>
    <row r="893" spans="1:41" ht="15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</row>
    <row r="894" spans="1:41" ht="15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</row>
    <row r="895" spans="1:41" ht="15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</row>
    <row r="896" spans="1:41" ht="15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</row>
    <row r="897" spans="1:41" ht="15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</row>
    <row r="898" spans="1:41" ht="15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</row>
    <row r="899" spans="1:41" ht="15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</row>
    <row r="900" spans="1:41" ht="15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</row>
    <row r="901" spans="1:41" ht="15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</row>
    <row r="902" spans="1:41" ht="15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</row>
    <row r="903" spans="1:41" ht="15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</row>
    <row r="904" spans="1:41" ht="15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</row>
    <row r="905" spans="1:41" ht="15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</row>
    <row r="906" spans="1:41" ht="15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</row>
    <row r="907" spans="1:41" ht="15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</row>
    <row r="908" spans="1:41" ht="15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</row>
    <row r="909" spans="1:41" ht="15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</row>
    <row r="910" spans="1:41" ht="15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</row>
    <row r="911" spans="1:41" ht="15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</row>
    <row r="912" spans="1:41" ht="15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</row>
    <row r="913" spans="1:41" ht="15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</row>
    <row r="914" spans="1:41" ht="15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</row>
    <row r="915" spans="1:41" ht="15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</row>
    <row r="916" spans="1:41" ht="15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</row>
    <row r="917" spans="1:41" ht="15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</row>
    <row r="918" spans="1:41" ht="15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</row>
    <row r="919" spans="1:41" ht="15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</row>
    <row r="920" spans="1:41" ht="15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</row>
    <row r="921" spans="1:41" ht="15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</row>
    <row r="922" spans="1:41" ht="15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</row>
    <row r="923" spans="1:41" ht="15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</row>
    <row r="924" spans="1:41" ht="15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</row>
    <row r="925" spans="1:41" ht="15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</row>
    <row r="926" spans="1:41" ht="15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</row>
    <row r="927" spans="1:41" ht="15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</row>
    <row r="928" spans="1:41" ht="15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</row>
    <row r="929" spans="1:41" ht="15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</row>
    <row r="930" spans="1:41" ht="15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</row>
    <row r="931" spans="1:41" ht="15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</row>
    <row r="932" spans="1:41" ht="15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</row>
    <row r="933" spans="1:41" ht="15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</row>
    <row r="934" spans="1:41" ht="15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</row>
    <row r="935" spans="1:41" ht="15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</row>
    <row r="936" spans="1:41" ht="15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</row>
    <row r="937" spans="1:41" ht="15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</row>
    <row r="938" spans="1:41" ht="15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</row>
    <row r="939" spans="1:41" ht="15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</row>
    <row r="940" spans="1:41" ht="15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</row>
    <row r="941" spans="1:41" ht="15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</row>
    <row r="942" spans="1:41" ht="15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</row>
    <row r="943" spans="1:41" ht="15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</row>
    <row r="944" spans="1:41" ht="15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</row>
    <row r="945" spans="1:41" ht="15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</row>
    <row r="946" spans="1:41" ht="15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</row>
    <row r="947" spans="1:41" ht="15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</row>
    <row r="948" spans="1:41" ht="15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</row>
    <row r="949" spans="1:41" ht="15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</row>
    <row r="950" spans="1:41" ht="15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</row>
    <row r="951" spans="1:41" ht="15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</row>
    <row r="952" spans="1:41" ht="15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</row>
    <row r="953" spans="1:41" ht="15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</row>
    <row r="954" spans="1:41" ht="15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</row>
    <row r="955" spans="1:41" ht="15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</row>
    <row r="956" spans="1:41" ht="15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</row>
    <row r="957" spans="1:41" ht="15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</row>
    <row r="958" spans="1:41" ht="15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</row>
    <row r="959" spans="1:41" ht="15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</row>
    <row r="960" spans="1:41" ht="15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</row>
    <row r="961" spans="1:41" ht="15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</row>
    <row r="962" spans="1:41" ht="15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</row>
    <row r="963" spans="1:41" ht="15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</row>
    <row r="964" spans="1:41" ht="15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</row>
    <row r="965" spans="1:41" ht="15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</row>
    <row r="966" spans="1:41" ht="15.7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</row>
    <row r="967" spans="1:41" ht="15.7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</row>
    <row r="968" spans="1:41" ht="15.7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</row>
    <row r="969" spans="1:41" ht="15.7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</row>
    <row r="970" spans="1:41" ht="15.7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</row>
    <row r="971" spans="1:41" ht="15.7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</row>
    <row r="972" spans="1:41" ht="15.7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</row>
    <row r="973" spans="1:41" ht="15.7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</row>
    <row r="974" spans="1:41" ht="15.7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</row>
    <row r="975" spans="1:41" ht="15.7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</row>
    <row r="976" spans="1:41" ht="15.7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</row>
    <row r="977" spans="1:41" ht="15.7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</row>
    <row r="978" spans="1:41" ht="15.7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</row>
    <row r="979" spans="1:41" ht="15.7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</row>
    <row r="980" spans="1:41" ht="15.7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</row>
    <row r="981" spans="1:41" ht="15.7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</row>
    <row r="982" spans="1:41" ht="15.7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</row>
    <row r="983" spans="1:41" ht="15.7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</row>
    <row r="984" spans="1:41" ht="15.7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</row>
    <row r="985" spans="1:41" ht="15.7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</row>
    <row r="986" spans="1:41" ht="15.7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</row>
    <row r="987" spans="1:41" ht="15.7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</row>
    <row r="988" spans="1:41" ht="15.7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</row>
    <row r="989" spans="1:41" ht="15.7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</row>
    <row r="990" spans="1:41" ht="15.7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</row>
    <row r="991" spans="1:41" ht="15.7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</row>
    <row r="992" spans="1:41" ht="15.7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</row>
    <row r="993" spans="1:41" ht="15.7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</row>
    <row r="994" spans="1:41" ht="15.75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</row>
    <row r="995" spans="1:41" ht="15.75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</row>
    <row r="996" spans="1:41" ht="15.75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</row>
    <row r="997" spans="1:41" ht="15.75" customHeight="1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</row>
    <row r="998" spans="1:41" ht="15.75" customHeight="1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</row>
    <row r="999" spans="1:41" ht="15.75" customHeight="1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</row>
    <row r="1000" spans="1:41" ht="15.75" customHeight="1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</row>
  </sheetData>
  <mergeCells count="119">
    <mergeCell ref="B22:B25"/>
    <mergeCell ref="C22:C25"/>
    <mergeCell ref="D22:D25"/>
    <mergeCell ref="E22:E25"/>
    <mergeCell ref="F22:F24"/>
    <mergeCell ref="G22:G24"/>
    <mergeCell ref="K22:K25"/>
    <mergeCell ref="B26:B29"/>
    <mergeCell ref="C26:C29"/>
    <mergeCell ref="D26:D29"/>
    <mergeCell ref="E26:E29"/>
    <mergeCell ref="F26:F29"/>
    <mergeCell ref="G26:G29"/>
    <mergeCell ref="K26:K29"/>
    <mergeCell ref="Q38:R38"/>
    <mergeCell ref="U38:V38"/>
    <mergeCell ref="B34:B36"/>
    <mergeCell ref="C34:C36"/>
    <mergeCell ref="D34:D36"/>
    <mergeCell ref="E34:E36"/>
    <mergeCell ref="F34:F36"/>
    <mergeCell ref="G34:G36"/>
    <mergeCell ref="K34:K36"/>
    <mergeCell ref="B37:B38"/>
    <mergeCell ref="C37:C38"/>
    <mergeCell ref="D37:D38"/>
    <mergeCell ref="E37:E38"/>
    <mergeCell ref="K37:K38"/>
    <mergeCell ref="B39:B41"/>
    <mergeCell ref="C39:C41"/>
    <mergeCell ref="K39:K41"/>
    <mergeCell ref="B30:B33"/>
    <mergeCell ref="C30:C33"/>
    <mergeCell ref="D30:D33"/>
    <mergeCell ref="E30:E33"/>
    <mergeCell ref="F30:F33"/>
    <mergeCell ref="G30:G33"/>
    <mergeCell ref="K30:K33"/>
    <mergeCell ref="G42:G45"/>
    <mergeCell ref="K42:K45"/>
    <mergeCell ref="D39:D41"/>
    <mergeCell ref="E39:E41"/>
    <mergeCell ref="B42:B45"/>
    <mergeCell ref="C42:C45"/>
    <mergeCell ref="D42:D45"/>
    <mergeCell ref="E42:E45"/>
    <mergeCell ref="F42:F45"/>
    <mergeCell ref="F39:F41"/>
    <mergeCell ref="G39:G41"/>
    <mergeCell ref="B59:K59"/>
    <mergeCell ref="B60:J60"/>
    <mergeCell ref="B72:K72"/>
    <mergeCell ref="B73:J73"/>
    <mergeCell ref="B79:K79"/>
    <mergeCell ref="B82:B84"/>
    <mergeCell ref="C82:C84"/>
    <mergeCell ref="F52:F53"/>
    <mergeCell ref="G52:G53"/>
    <mergeCell ref="B46:B55"/>
    <mergeCell ref="C46:C55"/>
    <mergeCell ref="D46:D55"/>
    <mergeCell ref="E46:E54"/>
    <mergeCell ref="F46:F51"/>
    <mergeCell ref="G46:G51"/>
    <mergeCell ref="K46:K55"/>
    <mergeCell ref="G92:G93"/>
    <mergeCell ref="K92:K93"/>
    <mergeCell ref="B107:M107"/>
    <mergeCell ref="D82:D84"/>
    <mergeCell ref="E82:E84"/>
    <mergeCell ref="B87:K87"/>
    <mergeCell ref="B88:K88"/>
    <mergeCell ref="B92:B93"/>
    <mergeCell ref="C92:C93"/>
    <mergeCell ref="D92:D93"/>
    <mergeCell ref="E92:E93"/>
    <mergeCell ref="F92:F93"/>
    <mergeCell ref="B96:K96"/>
    <mergeCell ref="F82:F84"/>
    <mergeCell ref="G82:G84"/>
    <mergeCell ref="G5:G6"/>
    <mergeCell ref="K5:K6"/>
    <mergeCell ref="K7:K8"/>
    <mergeCell ref="K9:K12"/>
    <mergeCell ref="B1:D3"/>
    <mergeCell ref="E1:K1"/>
    <mergeCell ref="E2:K2"/>
    <mergeCell ref="E3:K3"/>
    <mergeCell ref="B5:B6"/>
    <mergeCell ref="C5:C6"/>
    <mergeCell ref="D5:D6"/>
    <mergeCell ref="E5:E6"/>
    <mergeCell ref="F5:F6"/>
    <mergeCell ref="C7:C8"/>
    <mergeCell ref="D7:D8"/>
    <mergeCell ref="E7:E8"/>
    <mergeCell ref="F7:F8"/>
    <mergeCell ref="G7:G8"/>
    <mergeCell ref="B7:B8"/>
    <mergeCell ref="B9:B12"/>
    <mergeCell ref="C9:C12"/>
    <mergeCell ref="D9:D12"/>
    <mergeCell ref="E9:E12"/>
    <mergeCell ref="F9:F12"/>
    <mergeCell ref="G9:G12"/>
    <mergeCell ref="B13:B16"/>
    <mergeCell ref="C13:C16"/>
    <mergeCell ref="D13:D16"/>
    <mergeCell ref="E13:E16"/>
    <mergeCell ref="F13:F15"/>
    <mergeCell ref="G13:G15"/>
    <mergeCell ref="K13:K16"/>
    <mergeCell ref="B17:B19"/>
    <mergeCell ref="C17:C19"/>
    <mergeCell ref="D17:D19"/>
    <mergeCell ref="E17:E19"/>
    <mergeCell ref="F17:F19"/>
    <mergeCell ref="G17:G19"/>
    <mergeCell ref="K17:K19"/>
  </mergeCells>
  <printOptions horizontalCentered="1"/>
  <pageMargins left="0.19685039370078741" right="0.19685039370078741" top="0.47244094488188981" bottom="7.874015748031496E-2" header="0" footer="0"/>
  <pageSetup orientation="landscape"/>
  <headerFooter>
    <oddHeader>&amp;C&amp;A</oddHeader>
    <oddFooter>&amp;CPágina &amp;P</oddFooter>
  </headerFooter>
  <colBreaks count="1" manualBreakCount="1">
    <brk id="1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2:AG1024"/>
  <sheetViews>
    <sheetView showGridLines="0" workbookViewId="0">
      <pane xSplit="17" ySplit="5" topLeftCell="R6" activePane="bottomRight" state="frozen"/>
      <selection pane="topRight" activeCell="E1" sqref="E1"/>
      <selection pane="bottomLeft" activeCell="A5" sqref="A5"/>
      <selection pane="bottomRight" activeCell="T8" sqref="T8"/>
    </sheetView>
  </sheetViews>
  <sheetFormatPr baseColWidth="10" defaultColWidth="14.42578125" defaultRowHeight="15" customHeight="1"/>
  <cols>
    <col min="1" max="1" width="3.7109375" customWidth="1"/>
    <col min="2" max="2" width="17.42578125" customWidth="1"/>
    <col min="3" max="3" width="16" customWidth="1"/>
    <col min="4" max="4" width="35.85546875" customWidth="1"/>
    <col min="5" max="5" width="14.42578125" customWidth="1"/>
    <col min="6" max="6" width="17.42578125" customWidth="1"/>
    <col min="7" max="7" width="16" customWidth="1"/>
    <col min="8" max="8" width="16.140625" customWidth="1"/>
    <col min="9" max="9" width="16" customWidth="1"/>
    <col min="10" max="10" width="13.140625" customWidth="1"/>
    <col min="11" max="14" width="3.7109375" customWidth="1"/>
    <col min="15" max="17" width="3.42578125" customWidth="1"/>
    <col min="18" max="33" width="9.140625" customWidth="1"/>
  </cols>
  <sheetData>
    <row r="2" spans="1:33" ht="11.25" customHeight="1">
      <c r="A2" s="1"/>
      <c r="B2" s="1"/>
      <c r="C2" s="1"/>
      <c r="D2" s="214" t="s">
        <v>0</v>
      </c>
      <c r="E2" s="214"/>
      <c r="F2" s="214"/>
      <c r="G2" s="214"/>
      <c r="H2" s="214"/>
      <c r="I2" s="214"/>
      <c r="J2" s="214"/>
      <c r="K2" s="1"/>
      <c r="L2" s="1"/>
      <c r="M2" s="1"/>
      <c r="N2" s="1"/>
      <c r="O2" s="1"/>
      <c r="P2" s="1"/>
      <c r="Q2" s="1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22.5" customHeight="1">
      <c r="A3" s="1"/>
      <c r="B3" s="1"/>
      <c r="C3" s="1"/>
      <c r="D3" s="214" t="s">
        <v>1</v>
      </c>
      <c r="E3" s="214"/>
      <c r="F3" s="214"/>
      <c r="G3" s="214"/>
      <c r="H3" s="214"/>
      <c r="I3" s="214"/>
      <c r="J3" s="214"/>
      <c r="K3" s="1"/>
      <c r="L3" s="1"/>
      <c r="M3" s="1"/>
      <c r="N3" s="1"/>
      <c r="O3" s="1"/>
      <c r="P3" s="1"/>
      <c r="Q3" s="1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</row>
    <row r="4" spans="1:33" ht="24" customHeight="1">
      <c r="A4" s="1"/>
      <c r="B4" s="1"/>
      <c r="C4" s="1"/>
      <c r="D4" s="215" t="s">
        <v>2</v>
      </c>
      <c r="E4" s="215"/>
      <c r="F4" s="215"/>
      <c r="G4" s="215"/>
      <c r="H4" s="215"/>
      <c r="I4" s="215"/>
      <c r="J4" s="215"/>
      <c r="K4" s="1"/>
      <c r="L4" s="1"/>
      <c r="M4" s="1"/>
      <c r="N4" s="1"/>
      <c r="O4" s="1"/>
      <c r="P4" s="1"/>
      <c r="Q4" s="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3" ht="42" customHeight="1">
      <c r="A5" s="1"/>
      <c r="B5" s="138" t="s">
        <v>3</v>
      </c>
      <c r="C5" s="139" t="s">
        <v>4</v>
      </c>
      <c r="D5" s="138" t="s">
        <v>5</v>
      </c>
      <c r="E5" s="138" t="s">
        <v>199</v>
      </c>
      <c r="F5" s="139" t="s">
        <v>200</v>
      </c>
      <c r="G5" s="139" t="s">
        <v>202</v>
      </c>
      <c r="H5" s="139" t="s">
        <v>203</v>
      </c>
      <c r="I5" s="139" t="s">
        <v>204</v>
      </c>
      <c r="J5" s="139" t="s">
        <v>205</v>
      </c>
      <c r="K5" s="1"/>
      <c r="L5" s="1"/>
      <c r="M5" s="1"/>
      <c r="N5" s="1"/>
      <c r="O5" s="1"/>
      <c r="P5" s="1"/>
      <c r="Q5" s="1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</row>
    <row r="6" spans="1:33" ht="50.25" customHeight="1">
      <c r="A6" s="134"/>
      <c r="B6" s="156" t="s">
        <v>18</v>
      </c>
      <c r="C6" s="191" t="s">
        <v>133</v>
      </c>
      <c r="D6" s="192" t="s">
        <v>210</v>
      </c>
      <c r="E6" s="189" t="s">
        <v>128</v>
      </c>
      <c r="F6" s="158" t="s">
        <v>198</v>
      </c>
      <c r="G6" s="159">
        <v>400000000</v>
      </c>
      <c r="H6" s="160">
        <v>135432762</v>
      </c>
      <c r="I6" s="160">
        <f>+G6-H6</f>
        <v>264567238</v>
      </c>
      <c r="J6" s="161">
        <f t="shared" ref="J6:J11" si="0">+H6/G6</f>
        <v>0.33858190500000002</v>
      </c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ht="43.5" customHeight="1">
      <c r="A7" s="134"/>
      <c r="B7" s="156" t="s">
        <v>26</v>
      </c>
      <c r="C7" s="191" t="s">
        <v>133</v>
      </c>
      <c r="D7" s="192" t="s">
        <v>211</v>
      </c>
      <c r="E7" s="189" t="s">
        <v>128</v>
      </c>
      <c r="F7" s="158" t="s">
        <v>198</v>
      </c>
      <c r="G7" s="159">
        <v>700000000</v>
      </c>
      <c r="H7" s="160">
        <v>545335007</v>
      </c>
      <c r="I7" s="160">
        <f t="shared" ref="I7:I23" si="1">+G7-H7</f>
        <v>154664993</v>
      </c>
      <c r="J7" s="161">
        <f t="shared" si="0"/>
        <v>0.77905000999999996</v>
      </c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3" ht="54.75" customHeight="1">
      <c r="A8" s="134"/>
      <c r="B8" s="182" t="s">
        <v>31</v>
      </c>
      <c r="C8" s="192" t="s">
        <v>212</v>
      </c>
      <c r="D8" s="192" t="s">
        <v>213</v>
      </c>
      <c r="E8" s="189" t="s">
        <v>128</v>
      </c>
      <c r="F8" s="164" t="s">
        <v>198</v>
      </c>
      <c r="G8" s="165">
        <v>500000000</v>
      </c>
      <c r="H8" s="160">
        <v>345360774</v>
      </c>
      <c r="I8" s="160">
        <f t="shared" si="1"/>
        <v>154639226</v>
      </c>
      <c r="J8" s="161">
        <f t="shared" si="0"/>
        <v>0.69072154799999996</v>
      </c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51.75" customHeight="1">
      <c r="A9" s="134"/>
      <c r="B9" s="156" t="s">
        <v>38</v>
      </c>
      <c r="C9" s="191" t="s">
        <v>133</v>
      </c>
      <c r="D9" s="192" t="s">
        <v>214</v>
      </c>
      <c r="E9" s="189" t="s">
        <v>128</v>
      </c>
      <c r="F9" s="164" t="s">
        <v>198</v>
      </c>
      <c r="G9" s="167">
        <v>2522000000</v>
      </c>
      <c r="H9" s="160">
        <v>834186511</v>
      </c>
      <c r="I9" s="160">
        <f t="shared" si="1"/>
        <v>1687813489</v>
      </c>
      <c r="J9" s="161">
        <f t="shared" si="0"/>
        <v>0.33076388223632036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</row>
    <row r="10" spans="1:33" ht="46.5" customHeight="1">
      <c r="A10" s="135"/>
      <c r="B10" s="156" t="s">
        <v>44</v>
      </c>
      <c r="C10" s="191" t="s">
        <v>133</v>
      </c>
      <c r="D10" s="192" t="s">
        <v>215</v>
      </c>
      <c r="E10" s="189" t="s">
        <v>128</v>
      </c>
      <c r="F10" s="164" t="s">
        <v>198</v>
      </c>
      <c r="G10" s="167">
        <v>1400000000</v>
      </c>
      <c r="H10" s="168">
        <v>748111589</v>
      </c>
      <c r="I10" s="160">
        <f t="shared" si="1"/>
        <v>651888411</v>
      </c>
      <c r="J10" s="161">
        <f t="shared" si="0"/>
        <v>0.53436542071428572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33" ht="48" customHeight="1">
      <c r="A11" s="135"/>
      <c r="B11" s="182" t="s">
        <v>46</v>
      </c>
      <c r="C11" s="192" t="s">
        <v>216</v>
      </c>
      <c r="D11" s="192" t="s">
        <v>217</v>
      </c>
      <c r="E11" s="189" t="s">
        <v>128</v>
      </c>
      <c r="F11" s="164" t="s">
        <v>198</v>
      </c>
      <c r="G11" s="169">
        <v>746762000</v>
      </c>
      <c r="H11" s="170">
        <v>462415710</v>
      </c>
      <c r="I11" s="160">
        <f t="shared" si="1"/>
        <v>284346290</v>
      </c>
      <c r="J11" s="161">
        <f t="shared" si="0"/>
        <v>0.61922769235713659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</row>
    <row r="12" spans="1:33" ht="54" customHeight="1">
      <c r="A12" s="135"/>
      <c r="B12" s="156" t="s">
        <v>49</v>
      </c>
      <c r="C12" s="191" t="s">
        <v>133</v>
      </c>
      <c r="D12" s="192" t="s">
        <v>218</v>
      </c>
      <c r="E12" s="189" t="s">
        <v>128</v>
      </c>
      <c r="F12" s="164" t="s">
        <v>198</v>
      </c>
      <c r="G12" s="169">
        <v>57200000</v>
      </c>
      <c r="H12" s="171">
        <v>0</v>
      </c>
      <c r="I12" s="160">
        <f t="shared" si="1"/>
        <v>57200000</v>
      </c>
      <c r="J12" s="161">
        <v>0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</row>
    <row r="13" spans="1:33" ht="56.25" customHeight="1">
      <c r="A13" s="135"/>
      <c r="B13" s="156" t="s">
        <v>52</v>
      </c>
      <c r="C13" s="191" t="s">
        <v>133</v>
      </c>
      <c r="D13" s="192" t="s">
        <v>219</v>
      </c>
      <c r="E13" s="189" t="s">
        <v>128</v>
      </c>
      <c r="F13" s="164" t="s">
        <v>198</v>
      </c>
      <c r="G13" s="167">
        <v>1000000000</v>
      </c>
      <c r="H13" s="168">
        <v>323455507</v>
      </c>
      <c r="I13" s="160">
        <f t="shared" si="1"/>
        <v>676544493</v>
      </c>
      <c r="J13" s="161">
        <f>+H13/G13</f>
        <v>0.32345550699999998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</row>
    <row r="14" spans="1:33" ht="51.75" customHeight="1">
      <c r="A14" s="134"/>
      <c r="B14" s="156" t="s">
        <v>55</v>
      </c>
      <c r="C14" s="193" t="s">
        <v>220</v>
      </c>
      <c r="D14" s="192" t="s">
        <v>221</v>
      </c>
      <c r="E14" s="189" t="s">
        <v>128</v>
      </c>
      <c r="F14" s="164" t="s">
        <v>198</v>
      </c>
      <c r="G14" s="172">
        <v>1000000000</v>
      </c>
      <c r="H14" s="168">
        <v>927692280</v>
      </c>
      <c r="I14" s="160">
        <f t="shared" si="1"/>
        <v>72307720</v>
      </c>
      <c r="J14" s="161">
        <f>+H14/G14</f>
        <v>0.92769228000000004</v>
      </c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</row>
    <row r="15" spans="1:33" ht="44.25" customHeight="1">
      <c r="A15" s="134"/>
      <c r="B15" s="156" t="s">
        <v>59</v>
      </c>
      <c r="C15" s="191" t="s">
        <v>133</v>
      </c>
      <c r="D15" s="192" t="s">
        <v>222</v>
      </c>
      <c r="E15" s="189" t="s">
        <v>128</v>
      </c>
      <c r="F15" s="158" t="s">
        <v>198</v>
      </c>
      <c r="G15" s="173">
        <v>1000000000</v>
      </c>
      <c r="H15" s="174">
        <v>848268595</v>
      </c>
      <c r="I15" s="160">
        <f t="shared" si="1"/>
        <v>151731405</v>
      </c>
      <c r="J15" s="161">
        <f>+H15/G15</f>
        <v>0.84826859499999996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</row>
    <row r="16" spans="1:33" ht="40.5" customHeight="1">
      <c r="A16" s="134"/>
      <c r="B16" s="156" t="s">
        <v>62</v>
      </c>
      <c r="C16" s="191" t="s">
        <v>133</v>
      </c>
      <c r="D16" s="192" t="s">
        <v>223</v>
      </c>
      <c r="E16" s="189" t="s">
        <v>128</v>
      </c>
      <c r="F16" s="164" t="s">
        <v>198</v>
      </c>
      <c r="G16" s="167">
        <v>250523560</v>
      </c>
      <c r="H16" s="168">
        <v>160423184</v>
      </c>
      <c r="I16" s="160">
        <f t="shared" si="1"/>
        <v>90100376</v>
      </c>
      <c r="J16" s="161">
        <f>+H16/G16</f>
        <v>0.64035168588535141</v>
      </c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</row>
    <row r="17" spans="1:33" ht="44.25" customHeight="1">
      <c r="A17" s="134"/>
      <c r="B17" s="156" t="s">
        <v>64</v>
      </c>
      <c r="C17" s="191" t="s">
        <v>212</v>
      </c>
      <c r="D17" s="192" t="s">
        <v>224</v>
      </c>
      <c r="E17" s="189" t="s">
        <v>128</v>
      </c>
      <c r="F17" s="164" t="s">
        <v>198</v>
      </c>
      <c r="G17" s="165">
        <v>1400000000</v>
      </c>
      <c r="H17" s="168">
        <v>1345435621</v>
      </c>
      <c r="I17" s="160">
        <f t="shared" si="1"/>
        <v>54564379</v>
      </c>
      <c r="J17" s="161">
        <v>0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</row>
    <row r="18" spans="1:33" ht="46.5" customHeight="1">
      <c r="A18" s="134"/>
      <c r="B18" s="156" t="s">
        <v>68</v>
      </c>
      <c r="C18" s="193" t="s">
        <v>196</v>
      </c>
      <c r="D18" s="192" t="s">
        <v>225</v>
      </c>
      <c r="E18" s="189" t="s">
        <v>128</v>
      </c>
      <c r="F18" s="164" t="s">
        <v>198</v>
      </c>
      <c r="G18" s="167">
        <v>500000000</v>
      </c>
      <c r="H18" s="168">
        <v>237261770</v>
      </c>
      <c r="I18" s="160">
        <f t="shared" si="1"/>
        <v>262738230</v>
      </c>
      <c r="J18" s="161">
        <f>+H18/G18</f>
        <v>0.47452354000000002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</row>
    <row r="19" spans="1:33" ht="49.5" customHeight="1">
      <c r="A19" s="134"/>
      <c r="B19" s="156" t="s">
        <v>72</v>
      </c>
      <c r="C19" s="193" t="s">
        <v>226</v>
      </c>
      <c r="D19" s="192" t="s">
        <v>227</v>
      </c>
      <c r="E19" s="189" t="s">
        <v>128</v>
      </c>
      <c r="F19" s="164" t="s">
        <v>198</v>
      </c>
      <c r="G19" s="165">
        <v>3500000000</v>
      </c>
      <c r="H19" s="168">
        <v>2535459243</v>
      </c>
      <c r="I19" s="160">
        <f t="shared" si="1"/>
        <v>964540757</v>
      </c>
      <c r="J19" s="161">
        <f>+H19/G19</f>
        <v>0.72441692657142853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</row>
    <row r="20" spans="1:33" ht="42.75" customHeight="1">
      <c r="A20" s="135"/>
      <c r="B20" s="194" t="s">
        <v>77</v>
      </c>
      <c r="C20" s="193" t="s">
        <v>229</v>
      </c>
      <c r="D20" s="192" t="s">
        <v>230</v>
      </c>
      <c r="E20" s="189" t="s">
        <v>128</v>
      </c>
      <c r="F20" s="164" t="s">
        <v>198</v>
      </c>
      <c r="G20" s="175">
        <v>857041886</v>
      </c>
      <c r="H20" s="168">
        <v>456156539</v>
      </c>
      <c r="I20" s="160">
        <f t="shared" si="1"/>
        <v>400885347</v>
      </c>
      <c r="J20" s="161">
        <f>+H20/G20</f>
        <v>0.53224532715545714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</row>
    <row r="21" spans="1:33" ht="50.25" customHeight="1">
      <c r="A21" s="134"/>
      <c r="B21" s="156" t="s">
        <v>88</v>
      </c>
      <c r="C21" s="191" t="s">
        <v>212</v>
      </c>
      <c r="D21" s="192" t="s">
        <v>231</v>
      </c>
      <c r="E21" s="189" t="s">
        <v>128</v>
      </c>
      <c r="F21" s="164" t="s">
        <v>198</v>
      </c>
      <c r="G21" s="176">
        <v>120000000</v>
      </c>
      <c r="H21" s="171">
        <v>39898415</v>
      </c>
      <c r="I21" s="160">
        <f t="shared" si="1"/>
        <v>80101585</v>
      </c>
      <c r="J21" s="161">
        <f>+H21/G21</f>
        <v>0.33248679166666667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</row>
    <row r="22" spans="1:33" ht="60" customHeight="1">
      <c r="A22" s="134"/>
      <c r="B22" s="156" t="s">
        <v>92</v>
      </c>
      <c r="C22" s="191" t="s">
        <v>234</v>
      </c>
      <c r="D22" s="192" t="s">
        <v>235</v>
      </c>
      <c r="E22" s="189" t="s">
        <v>128</v>
      </c>
      <c r="F22" s="164" t="s">
        <v>198</v>
      </c>
      <c r="G22" s="176">
        <v>471938823</v>
      </c>
      <c r="H22" s="177">
        <v>470042082</v>
      </c>
      <c r="I22" s="160">
        <f t="shared" si="1"/>
        <v>1896741</v>
      </c>
      <c r="J22" s="161">
        <v>0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</row>
    <row r="23" spans="1:33" ht="48" customHeight="1">
      <c r="A23" s="134"/>
      <c r="B23" s="157" t="s">
        <v>97</v>
      </c>
      <c r="C23" s="191" t="s">
        <v>133</v>
      </c>
      <c r="D23" s="192" t="s">
        <v>237</v>
      </c>
      <c r="E23" s="189" t="s">
        <v>128</v>
      </c>
      <c r="F23" s="164" t="s">
        <v>198</v>
      </c>
      <c r="G23" s="180">
        <v>203000000</v>
      </c>
      <c r="H23" s="181">
        <v>0</v>
      </c>
      <c r="I23" s="160">
        <f t="shared" si="1"/>
        <v>203000000</v>
      </c>
      <c r="J23" s="161">
        <v>0</v>
      </c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</row>
    <row r="24" spans="1:33" ht="15.75" customHeight="1">
      <c r="A24" s="134"/>
      <c r="B24" s="209" t="s">
        <v>206</v>
      </c>
      <c r="C24" s="210"/>
      <c r="D24" s="210"/>
      <c r="E24" s="210"/>
      <c r="F24" s="210"/>
      <c r="G24" s="140">
        <f>SUM(G6:G23)</f>
        <v>16628466269</v>
      </c>
      <c r="H24" s="140">
        <f>SUM(H6:H23)</f>
        <v>10414935589</v>
      </c>
      <c r="I24" s="140">
        <f>SUM(I6:I23)</f>
        <v>6213530680</v>
      </c>
      <c r="J24" s="141">
        <f>+H24/G24</f>
        <v>0.62633170254651105</v>
      </c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</row>
    <row r="25" spans="1:33" ht="46.5" customHeight="1">
      <c r="A25" s="134"/>
      <c r="B25" s="182" t="s">
        <v>77</v>
      </c>
      <c r="C25" s="193" t="s">
        <v>229</v>
      </c>
      <c r="D25" s="192" t="s">
        <v>230</v>
      </c>
      <c r="E25" s="182" t="s">
        <v>128</v>
      </c>
      <c r="F25" s="158" t="s">
        <v>194</v>
      </c>
      <c r="G25" s="159">
        <v>1530000000</v>
      </c>
      <c r="H25" s="198">
        <v>1293229370</v>
      </c>
      <c r="I25" s="160">
        <f>+G25-H25</f>
        <v>236770630</v>
      </c>
      <c r="J25" s="161">
        <f>+H25/G25</f>
        <v>0.84524795424836596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</row>
    <row r="26" spans="1:33" ht="37.5" customHeight="1">
      <c r="A26" s="134"/>
      <c r="B26" s="182" t="s">
        <v>77</v>
      </c>
      <c r="C26" s="193" t="s">
        <v>229</v>
      </c>
      <c r="D26" s="192" t="s">
        <v>230</v>
      </c>
      <c r="E26" s="182" t="s">
        <v>128</v>
      </c>
      <c r="F26" s="158" t="s">
        <v>201</v>
      </c>
      <c r="G26" s="159">
        <v>112958114</v>
      </c>
      <c r="H26" s="198">
        <v>28214231</v>
      </c>
      <c r="I26" s="160">
        <f>+G26-H26</f>
        <v>84743883</v>
      </c>
      <c r="J26" s="161">
        <f>+H26/G26</f>
        <v>0.24977604530472242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</row>
    <row r="27" spans="1:33" ht="28.5" customHeight="1">
      <c r="A27" s="134"/>
      <c r="B27" s="211" t="s">
        <v>207</v>
      </c>
      <c r="C27" s="211"/>
      <c r="D27" s="211"/>
      <c r="E27" s="211"/>
      <c r="F27" s="211"/>
      <c r="G27" s="142">
        <f>+G26+G25</f>
        <v>1642958114</v>
      </c>
      <c r="H27" s="143">
        <f>+H26+H25</f>
        <v>1321443601</v>
      </c>
      <c r="I27" s="144">
        <f>+I26+I25</f>
        <v>321514513</v>
      </c>
      <c r="J27" s="141">
        <f>+H27/G27</f>
        <v>0.80430754122073744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</row>
    <row r="28" spans="1:33" ht="15" customHeight="1">
      <c r="A28" s="134"/>
      <c r="B28" s="211" t="s">
        <v>208</v>
      </c>
      <c r="C28" s="211"/>
      <c r="D28" s="211"/>
      <c r="E28" s="211"/>
      <c r="F28" s="211"/>
      <c r="G28" s="142">
        <f>+G27+G24</f>
        <v>18271424383</v>
      </c>
      <c r="H28" s="143">
        <f>+H27+H24</f>
        <v>11736379190</v>
      </c>
      <c r="I28" s="144">
        <f>+I27+I24</f>
        <v>6535045193</v>
      </c>
      <c r="J28" s="141">
        <f>+H28/G28</f>
        <v>0.64233520846462844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</row>
    <row r="29" spans="1:33" ht="20.25" customHeight="1">
      <c r="A29" s="134"/>
      <c r="B29" s="184"/>
      <c r="C29" s="184"/>
      <c r="D29" s="185"/>
      <c r="E29" s="185"/>
      <c r="F29" s="185"/>
      <c r="G29" s="186"/>
      <c r="H29" s="187"/>
      <c r="I29" s="163"/>
      <c r="J29" s="16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</row>
    <row r="30" spans="1:33" ht="20.25" customHeight="1">
      <c r="A30" s="134"/>
      <c r="B30" s="269" t="s">
        <v>244</v>
      </c>
      <c r="C30" s="270"/>
      <c r="D30" s="270"/>
      <c r="E30" s="270"/>
      <c r="F30" s="270"/>
      <c r="G30" s="270"/>
      <c r="H30" s="270"/>
      <c r="I30" s="270"/>
      <c r="J30" s="271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  <row r="31" spans="1:33" ht="46.5" customHeight="1">
      <c r="A31" s="134"/>
      <c r="B31" s="192" t="s">
        <v>240</v>
      </c>
      <c r="C31" s="192" t="s">
        <v>196</v>
      </c>
      <c r="D31" s="192" t="s">
        <v>238</v>
      </c>
      <c r="E31" s="192" t="s">
        <v>241</v>
      </c>
      <c r="F31" s="199" t="s">
        <v>109</v>
      </c>
      <c r="G31" s="159">
        <v>746148130</v>
      </c>
      <c r="H31" s="149">
        <v>741633823</v>
      </c>
      <c r="I31" s="200">
        <f>+G31-H31</f>
        <v>4514307</v>
      </c>
      <c r="J31" s="161">
        <f>+H31/G31</f>
        <v>0.99394985148592407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</row>
    <row r="32" spans="1:33" s="202" customFormat="1" ht="53.25" customHeight="1">
      <c r="B32" s="192" t="s">
        <v>132</v>
      </c>
      <c r="C32" s="192" t="s">
        <v>133</v>
      </c>
      <c r="D32" s="192" t="s">
        <v>134</v>
      </c>
      <c r="E32" s="192" t="s">
        <v>241</v>
      </c>
      <c r="F32" s="199" t="s">
        <v>135</v>
      </c>
      <c r="G32" s="159">
        <v>1000493922</v>
      </c>
      <c r="H32" s="149">
        <v>0</v>
      </c>
      <c r="I32" s="200">
        <f t="shared" ref="I32:I41" si="2">+G32-H32</f>
        <v>1000493922</v>
      </c>
      <c r="J32" s="161">
        <f t="shared" ref="J32:J42" si="3">+H32/G32</f>
        <v>0</v>
      </c>
    </row>
    <row r="33" spans="1:33" s="202" customFormat="1" ht="37.5" customHeight="1">
      <c r="B33" s="192" t="s">
        <v>137</v>
      </c>
      <c r="C33" s="192" t="s">
        <v>138</v>
      </c>
      <c r="D33" s="192" t="s">
        <v>139</v>
      </c>
      <c r="E33" s="192" t="s">
        <v>241</v>
      </c>
      <c r="F33" s="199" t="s">
        <v>135</v>
      </c>
      <c r="G33" s="159">
        <v>339283154</v>
      </c>
      <c r="H33" s="149">
        <v>339271444</v>
      </c>
      <c r="I33" s="200">
        <f t="shared" si="2"/>
        <v>11710</v>
      </c>
      <c r="J33" s="161">
        <f t="shared" si="3"/>
        <v>0.99996548605534363</v>
      </c>
    </row>
    <row r="34" spans="1:33" s="202" customFormat="1" ht="50.25" customHeight="1">
      <c r="B34" s="192" t="s">
        <v>141</v>
      </c>
      <c r="C34" s="192" t="s">
        <v>142</v>
      </c>
      <c r="D34" s="192" t="s">
        <v>143</v>
      </c>
      <c r="E34" s="192" t="s">
        <v>241</v>
      </c>
      <c r="F34" s="199" t="s">
        <v>135</v>
      </c>
      <c r="G34" s="159">
        <v>256937059</v>
      </c>
      <c r="H34" s="149">
        <v>253335732</v>
      </c>
      <c r="I34" s="200">
        <f t="shared" si="2"/>
        <v>3601327</v>
      </c>
      <c r="J34" s="161">
        <f t="shared" si="3"/>
        <v>0.98598362177096455</v>
      </c>
    </row>
    <row r="35" spans="1:33" s="202" customFormat="1" ht="50.25" customHeight="1">
      <c r="B35" s="192" t="s">
        <v>145</v>
      </c>
      <c r="C35" s="192" t="s">
        <v>133</v>
      </c>
      <c r="D35" s="192" t="s">
        <v>146</v>
      </c>
      <c r="E35" s="192" t="s">
        <v>241</v>
      </c>
      <c r="F35" s="199" t="s">
        <v>135</v>
      </c>
      <c r="G35" s="159">
        <v>208278000</v>
      </c>
      <c r="H35" s="149">
        <v>207361643</v>
      </c>
      <c r="I35" s="200">
        <f t="shared" si="2"/>
        <v>916357</v>
      </c>
      <c r="J35" s="161">
        <f t="shared" si="3"/>
        <v>0.99560031784441949</v>
      </c>
    </row>
    <row r="36" spans="1:33" s="202" customFormat="1" ht="42" customHeight="1">
      <c r="B36" s="192" t="s">
        <v>148</v>
      </c>
      <c r="C36" s="192" t="s">
        <v>149</v>
      </c>
      <c r="D36" s="192" t="s">
        <v>150</v>
      </c>
      <c r="E36" s="192" t="s">
        <v>241</v>
      </c>
      <c r="F36" s="199" t="s">
        <v>135</v>
      </c>
      <c r="G36" s="159">
        <v>198644110</v>
      </c>
      <c r="H36" s="149">
        <v>25158980</v>
      </c>
      <c r="I36" s="200">
        <f t="shared" si="2"/>
        <v>173485130</v>
      </c>
      <c r="J36" s="161">
        <f t="shared" si="3"/>
        <v>0.12665354135091145</v>
      </c>
    </row>
    <row r="37" spans="1:33" s="202" customFormat="1" ht="48.75" customHeight="1">
      <c r="B37" s="192" t="s">
        <v>151</v>
      </c>
      <c r="C37" s="192" t="s">
        <v>152</v>
      </c>
      <c r="D37" s="192" t="s">
        <v>153</v>
      </c>
      <c r="E37" s="192" t="s">
        <v>241</v>
      </c>
      <c r="F37" s="199" t="s">
        <v>135</v>
      </c>
      <c r="G37" s="159">
        <v>684214151</v>
      </c>
      <c r="H37" s="149">
        <v>567050104</v>
      </c>
      <c r="I37" s="200">
        <f t="shared" si="2"/>
        <v>117164047</v>
      </c>
      <c r="J37" s="161">
        <f t="shared" si="3"/>
        <v>0.82876114615758656</v>
      </c>
    </row>
    <row r="38" spans="1:33" s="202" customFormat="1" ht="39.75" customHeight="1">
      <c r="B38" s="192" t="s">
        <v>91</v>
      </c>
      <c r="C38" s="192" t="s">
        <v>155</v>
      </c>
      <c r="D38" s="192" t="s">
        <v>156</v>
      </c>
      <c r="E38" s="192" t="s">
        <v>241</v>
      </c>
      <c r="F38" s="199" t="s">
        <v>135</v>
      </c>
      <c r="G38" s="159">
        <v>1171898066</v>
      </c>
      <c r="H38" s="149">
        <v>1171397847</v>
      </c>
      <c r="I38" s="200">
        <f t="shared" si="2"/>
        <v>500219</v>
      </c>
      <c r="J38" s="161">
        <f t="shared" si="3"/>
        <v>0.9995731548549206</v>
      </c>
    </row>
    <row r="39" spans="1:33" s="202" customFormat="1" ht="34.5" customHeight="1">
      <c r="B39" s="192" t="s">
        <v>75</v>
      </c>
      <c r="C39" s="192" t="s">
        <v>152</v>
      </c>
      <c r="D39" s="192" t="s">
        <v>157</v>
      </c>
      <c r="E39" s="192" t="s">
        <v>241</v>
      </c>
      <c r="F39" s="199" t="s">
        <v>135</v>
      </c>
      <c r="G39" s="159">
        <v>472430559</v>
      </c>
      <c r="H39" s="149">
        <v>386750378</v>
      </c>
      <c r="I39" s="200">
        <f t="shared" si="2"/>
        <v>85680181</v>
      </c>
      <c r="J39" s="161">
        <f t="shared" si="3"/>
        <v>0.81863962995670647</v>
      </c>
    </row>
    <row r="40" spans="1:33" s="202" customFormat="1" ht="45.75" customHeight="1">
      <c r="B40" s="192" t="s">
        <v>96</v>
      </c>
      <c r="C40" s="192" t="s">
        <v>155</v>
      </c>
      <c r="D40" s="192" t="s">
        <v>158</v>
      </c>
      <c r="E40" s="192" t="s">
        <v>241</v>
      </c>
      <c r="F40" s="199" t="s">
        <v>135</v>
      </c>
      <c r="G40" s="159">
        <v>645153986</v>
      </c>
      <c r="H40" s="149">
        <v>632228366</v>
      </c>
      <c r="I40" s="200">
        <f t="shared" si="2"/>
        <v>12925620</v>
      </c>
      <c r="J40" s="161">
        <f t="shared" si="3"/>
        <v>0.97996506217044432</v>
      </c>
    </row>
    <row r="41" spans="1:33" s="202" customFormat="1" ht="54.75" customHeight="1">
      <c r="B41" s="192" t="s">
        <v>159</v>
      </c>
      <c r="C41" s="192" t="s">
        <v>160</v>
      </c>
      <c r="D41" s="192" t="s">
        <v>161</v>
      </c>
      <c r="E41" s="192" t="s">
        <v>241</v>
      </c>
      <c r="F41" s="199" t="s">
        <v>135</v>
      </c>
      <c r="G41" s="159">
        <v>450000000</v>
      </c>
      <c r="H41" s="149">
        <v>0</v>
      </c>
      <c r="I41" s="200">
        <f t="shared" si="2"/>
        <v>450000000</v>
      </c>
      <c r="J41" s="161">
        <f t="shared" si="3"/>
        <v>0</v>
      </c>
    </row>
    <row r="42" spans="1:33" s="202" customFormat="1" ht="45.75" customHeight="1">
      <c r="B42" s="192" t="s">
        <v>163</v>
      </c>
      <c r="C42" s="192" t="s">
        <v>149</v>
      </c>
      <c r="D42" s="192" t="s">
        <v>164</v>
      </c>
      <c r="E42" s="192" t="s">
        <v>241</v>
      </c>
      <c r="F42" s="199" t="s">
        <v>135</v>
      </c>
      <c r="G42" s="159">
        <v>530127165</v>
      </c>
      <c r="H42" s="149">
        <v>272102467</v>
      </c>
      <c r="I42" s="200">
        <f>+G42-H42</f>
        <v>258024698</v>
      </c>
      <c r="J42" s="161">
        <f t="shared" si="3"/>
        <v>0.51327772837296504</v>
      </c>
    </row>
    <row r="43" spans="1:33" s="202" customFormat="1" ht="20.25" customHeight="1">
      <c r="B43" s="272" t="s">
        <v>242</v>
      </c>
      <c r="C43" s="273"/>
      <c r="D43" s="273"/>
      <c r="E43" s="273"/>
      <c r="F43" s="274"/>
      <c r="G43" s="204">
        <f>SUM(G31:G42)</f>
        <v>6703608302</v>
      </c>
      <c r="H43" s="204">
        <f>SUM(H31:H42)</f>
        <v>4596290784</v>
      </c>
      <c r="I43" s="204">
        <f>SUM(I31:I42)</f>
        <v>2107317518</v>
      </c>
      <c r="J43" s="141">
        <f>+H43/G43</f>
        <v>0.68564429437631547</v>
      </c>
    </row>
    <row r="44" spans="1:33" s="202" customFormat="1" ht="20.25" customHeight="1"/>
    <row r="45" spans="1:33" s="202" customFormat="1" ht="20.25" customHeight="1">
      <c r="B45" s="269" t="s">
        <v>243</v>
      </c>
      <c r="C45" s="270"/>
      <c r="D45" s="270"/>
      <c r="E45" s="270"/>
      <c r="F45" s="270"/>
      <c r="G45" s="270"/>
      <c r="H45" s="270"/>
      <c r="I45" s="270"/>
      <c r="J45" s="271"/>
    </row>
    <row r="46" spans="1:33" ht="36.75" customHeight="1">
      <c r="A46" s="134"/>
      <c r="B46" s="192" t="s">
        <v>75</v>
      </c>
      <c r="C46" s="192" t="s">
        <v>152</v>
      </c>
      <c r="D46" s="192" t="s">
        <v>157</v>
      </c>
      <c r="E46" s="192" t="s">
        <v>241</v>
      </c>
      <c r="F46" s="201" t="s">
        <v>239</v>
      </c>
      <c r="G46" s="159">
        <v>347380077</v>
      </c>
      <c r="H46" s="149">
        <v>347380077</v>
      </c>
      <c r="I46" s="148">
        <f t="shared" ref="I46" si="4">+G46-H46</f>
        <v>0</v>
      </c>
      <c r="J46" s="161">
        <f t="shared" ref="J46:J48" si="5">+H46/G46</f>
        <v>1</v>
      </c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3" ht="32.25" customHeight="1">
      <c r="A47" s="134"/>
      <c r="B47" s="192" t="s">
        <v>190</v>
      </c>
      <c r="C47" s="192" t="s">
        <v>133</v>
      </c>
      <c r="D47" s="192" t="s">
        <v>191</v>
      </c>
      <c r="E47" s="192" t="s">
        <v>241</v>
      </c>
      <c r="F47" s="201" t="s">
        <v>239</v>
      </c>
      <c r="G47" s="159">
        <v>200000000</v>
      </c>
      <c r="H47" s="149">
        <v>0</v>
      </c>
      <c r="I47" s="148">
        <f>+G47-H47</f>
        <v>200000000</v>
      </c>
      <c r="J47" s="161">
        <f t="shared" si="5"/>
        <v>0</v>
      </c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3" ht="42" customHeight="1">
      <c r="A48" s="134"/>
      <c r="B48" s="192" t="s">
        <v>192</v>
      </c>
      <c r="C48" s="192" t="s">
        <v>212</v>
      </c>
      <c r="D48" s="192" t="s">
        <v>193</v>
      </c>
      <c r="E48" s="192" t="s">
        <v>241</v>
      </c>
      <c r="F48" s="201" t="s">
        <v>239</v>
      </c>
      <c r="G48" s="159">
        <v>258452863</v>
      </c>
      <c r="H48" s="149">
        <v>0</v>
      </c>
      <c r="I48" s="148">
        <f>+G48-H48</f>
        <v>258452863</v>
      </c>
      <c r="J48" s="161">
        <f t="shared" si="5"/>
        <v>0</v>
      </c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</row>
    <row r="49" spans="1:33" ht="27" customHeight="1">
      <c r="A49" s="134"/>
      <c r="B49" s="272" t="s">
        <v>247</v>
      </c>
      <c r="C49" s="273"/>
      <c r="D49" s="273"/>
      <c r="E49" s="273"/>
      <c r="F49" s="274"/>
      <c r="G49" s="204">
        <f>SUM(G46:G48)</f>
        <v>805832940</v>
      </c>
      <c r="H49" s="204">
        <f>SUM(H46:H48)</f>
        <v>347380077</v>
      </c>
      <c r="I49" s="204">
        <f>SUM(I46:I48)</f>
        <v>458452863</v>
      </c>
      <c r="J49" s="141">
        <f>+H49/G49</f>
        <v>0.43108200193454488</v>
      </c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</row>
    <row r="50" spans="1:33" s="203" customFormat="1" ht="18" customHeight="1">
      <c r="A50" s="202"/>
      <c r="B50" s="205"/>
      <c r="C50" s="205"/>
      <c r="D50" s="205"/>
      <c r="E50" s="205"/>
      <c r="F50" s="205"/>
      <c r="G50" s="206"/>
      <c r="H50" s="206"/>
      <c r="I50" s="206"/>
      <c r="J50" s="207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</row>
    <row r="51" spans="1:33" ht="20.25" customHeight="1">
      <c r="A51" s="134"/>
      <c r="B51" s="269" t="s">
        <v>245</v>
      </c>
      <c r="C51" s="270"/>
      <c r="D51" s="270"/>
      <c r="E51" s="270"/>
      <c r="F51" s="270"/>
      <c r="G51" s="270"/>
      <c r="H51" s="270"/>
      <c r="I51" s="270"/>
      <c r="J51" s="271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</row>
    <row r="52" spans="1:33" ht="38.25" customHeight="1">
      <c r="A52" s="134"/>
      <c r="B52" s="192" t="s">
        <v>195</v>
      </c>
      <c r="C52" s="192" t="s">
        <v>152</v>
      </c>
      <c r="D52" s="192" t="s">
        <v>197</v>
      </c>
      <c r="E52" s="192" t="s">
        <v>241</v>
      </c>
      <c r="F52" s="164" t="s">
        <v>198</v>
      </c>
      <c r="G52" s="159">
        <v>925373058</v>
      </c>
      <c r="H52" s="149">
        <v>0</v>
      </c>
      <c r="I52" s="200">
        <f>+G52-H52</f>
        <v>925373058</v>
      </c>
      <c r="J52" s="161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</row>
    <row r="53" spans="1:33" ht="27" customHeight="1">
      <c r="A53" s="134"/>
      <c r="B53" s="272" t="s">
        <v>246</v>
      </c>
      <c r="C53" s="273"/>
      <c r="D53" s="273"/>
      <c r="E53" s="273"/>
      <c r="F53" s="274"/>
      <c r="G53" s="204">
        <f>SUM(G52:G52)</f>
        <v>925373058</v>
      </c>
      <c r="H53" s="204">
        <f>SUM(H50:H51)</f>
        <v>0</v>
      </c>
      <c r="I53" s="204">
        <f>SUM(I52:I52)</f>
        <v>925373058</v>
      </c>
      <c r="J53" s="141">
        <f>+H53/G53</f>
        <v>0</v>
      </c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</row>
    <row r="54" spans="1:33" ht="20.25" customHeight="1">
      <c r="A54" s="134"/>
      <c r="B54" s="184"/>
      <c r="C54" s="184"/>
      <c r="D54" s="185"/>
      <c r="E54" s="185"/>
      <c r="F54" s="185"/>
      <c r="G54" s="186"/>
      <c r="H54" s="187"/>
      <c r="I54" s="163"/>
      <c r="J54" s="163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</row>
    <row r="55" spans="1:33" ht="43.5" customHeight="1">
      <c r="A55" s="134"/>
      <c r="B55" s="192" t="s">
        <v>192</v>
      </c>
      <c r="C55" s="192" t="s">
        <v>212</v>
      </c>
      <c r="D55" s="192" t="s">
        <v>193</v>
      </c>
      <c r="E55" s="192"/>
      <c r="F55" s="164" t="s">
        <v>23</v>
      </c>
      <c r="G55" s="159">
        <v>722040057</v>
      </c>
      <c r="H55" s="149">
        <v>0</v>
      </c>
      <c r="I55" s="200">
        <f>H55+G55</f>
        <v>722040057</v>
      </c>
      <c r="J55" s="161">
        <f>+H55/G55</f>
        <v>0</v>
      </c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</row>
    <row r="56" spans="1:33" ht="21.75" customHeight="1">
      <c r="A56" s="134"/>
      <c r="B56" s="272" t="s">
        <v>248</v>
      </c>
      <c r="C56" s="273"/>
      <c r="D56" s="273"/>
      <c r="E56" s="273"/>
      <c r="F56" s="274"/>
      <c r="G56" s="204">
        <f>SUM(G55)</f>
        <v>722040057</v>
      </c>
      <c r="H56" s="204">
        <f>SUM(H52:H54)</f>
        <v>0</v>
      </c>
      <c r="I56" s="204">
        <f>SUM(I55)</f>
        <v>722040057</v>
      </c>
      <c r="J56" s="141">
        <f>+H56/G56</f>
        <v>0</v>
      </c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</row>
    <row r="57" spans="1:33" ht="24.75" customHeight="1">
      <c r="A57" s="134"/>
      <c r="B57" s="269" t="s">
        <v>249</v>
      </c>
      <c r="C57" s="270"/>
      <c r="D57" s="270"/>
      <c r="E57" s="270"/>
      <c r="F57" s="270"/>
      <c r="G57" s="270"/>
      <c r="H57" s="270"/>
      <c r="I57" s="270"/>
      <c r="J57" s="271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</row>
    <row r="58" spans="1:33" ht="34.5" customHeight="1">
      <c r="A58" s="134"/>
      <c r="B58" s="275" t="s">
        <v>250</v>
      </c>
      <c r="C58" s="275"/>
      <c r="D58" s="275"/>
      <c r="E58" s="275"/>
      <c r="F58" s="275"/>
      <c r="G58" s="208">
        <f>+G56+G53+G49+G43+G28</f>
        <v>27428278740</v>
      </c>
      <c r="H58" s="208">
        <f>+H56+H53+H49+H43+H28</f>
        <v>16680050051</v>
      </c>
      <c r="I58" s="208">
        <f>+I56+I53+I49+I43+I28</f>
        <v>10748228689</v>
      </c>
      <c r="J58" s="141">
        <f>+H58/G58</f>
        <v>0.60813331412862837</v>
      </c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</row>
    <row r="59" spans="1:33" ht="18.7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</row>
    <row r="60" spans="1:33" ht="29.25" customHeight="1">
      <c r="A60" s="134"/>
      <c r="B60" s="278" t="s">
        <v>256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</row>
    <row r="61" spans="1:33" ht="41.2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</row>
    <row r="62" spans="1:33" ht="41.2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3" ht="33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3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1.2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33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1.2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1.2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1.2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48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33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1.2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1.2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33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1.2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67.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44.2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48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61.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</row>
    <row r="83" spans="1:33" ht="76.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</row>
    <row r="84" spans="1:33" ht="66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</row>
    <row r="85" spans="1:33" ht="66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7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4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5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5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4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33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4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4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65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1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1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1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1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1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1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</row>
    <row r="236" spans="1:33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</row>
    <row r="237" spans="1:33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</row>
    <row r="238" spans="1:33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</row>
    <row r="239" spans="1:33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</row>
    <row r="240" spans="1:33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</row>
    <row r="241" spans="1:33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</row>
    <row r="242" spans="1:33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</row>
    <row r="243" spans="1:3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</row>
    <row r="244" spans="1:33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</row>
    <row r="245" spans="1:33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</row>
    <row r="246" spans="1:33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</row>
    <row r="247" spans="1:33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</row>
    <row r="248" spans="1:33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</row>
    <row r="249" spans="1:33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</row>
    <row r="250" spans="1:33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</row>
    <row r="251" spans="1:33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</row>
    <row r="252" spans="1:33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</row>
    <row r="253" spans="1:3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</row>
    <row r="254" spans="1:33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</row>
    <row r="255" spans="1:33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</row>
    <row r="256" spans="1:33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</row>
    <row r="257" spans="1:33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</row>
    <row r="258" spans="1:33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</row>
    <row r="259" spans="1:33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</row>
    <row r="260" spans="1:33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</row>
    <row r="261" spans="1:33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</row>
    <row r="262" spans="1:33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</row>
    <row r="263" spans="1:3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</row>
    <row r="264" spans="1:33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</row>
    <row r="265" spans="1:33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</row>
    <row r="266" spans="1:33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</row>
    <row r="267" spans="1:33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</row>
    <row r="268" spans="1:33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</row>
    <row r="269" spans="1:33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</row>
    <row r="270" spans="1:33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</row>
    <row r="271" spans="1:33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</row>
    <row r="272" spans="1:33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</row>
    <row r="273" spans="1:3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</row>
    <row r="274" spans="1:33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</row>
    <row r="275" spans="1:33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</row>
    <row r="276" spans="1:33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</row>
    <row r="277" spans="1:33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</row>
    <row r="278" spans="1:33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</row>
    <row r="279" spans="1:33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</row>
    <row r="280" spans="1:33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</row>
    <row r="281" spans="1:33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</row>
    <row r="282" spans="1:33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</row>
    <row r="283" spans="1:3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</row>
    <row r="284" spans="1:33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</row>
    <row r="285" spans="1:33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</row>
    <row r="286" spans="1:33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</row>
    <row r="287" spans="1:33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</row>
    <row r="288" spans="1:33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</row>
    <row r="289" spans="1:33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</row>
    <row r="290" spans="1:33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</row>
    <row r="291" spans="1:33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</row>
    <row r="292" spans="1:33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</row>
    <row r="293" spans="1:3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</row>
    <row r="294" spans="1:33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</row>
    <row r="295" spans="1:33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</row>
    <row r="296" spans="1:33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</row>
    <row r="297" spans="1:33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</row>
    <row r="298" spans="1:33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</row>
    <row r="299" spans="1:33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</row>
    <row r="300" spans="1:33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</row>
    <row r="301" spans="1:33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</row>
    <row r="302" spans="1:33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</row>
    <row r="303" spans="1:3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</row>
    <row r="304" spans="1:33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</row>
    <row r="305" spans="1:33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</row>
    <row r="306" spans="1:33" ht="15.7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</row>
    <row r="307" spans="1:33" ht="15.7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</row>
    <row r="308" spans="1:33" ht="15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</row>
    <row r="309" spans="1:33" ht="15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</row>
    <row r="310" spans="1:33" ht="15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</row>
    <row r="311" spans="1:33" ht="15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</row>
    <row r="312" spans="1:33" ht="15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</row>
    <row r="313" spans="1:33" ht="15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</row>
    <row r="314" spans="1:33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</row>
    <row r="315" spans="1:33" ht="15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</row>
    <row r="316" spans="1:33" ht="15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</row>
    <row r="317" spans="1:33" ht="15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</row>
    <row r="318" spans="1:33" ht="15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</row>
    <row r="319" spans="1:33" ht="15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</row>
    <row r="320" spans="1:33" ht="15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</row>
    <row r="321" spans="1:33" ht="15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</row>
    <row r="322" spans="1:33" ht="15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</row>
    <row r="323" spans="1:33" ht="15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</row>
    <row r="324" spans="1:33" ht="15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</row>
    <row r="325" spans="1:33" ht="15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</row>
    <row r="326" spans="1:33" ht="15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</row>
    <row r="327" spans="1:33" ht="15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</row>
    <row r="328" spans="1:33" ht="15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</row>
    <row r="329" spans="1:33" ht="15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</row>
    <row r="330" spans="1:33" ht="15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</row>
    <row r="331" spans="1:33" ht="15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</row>
    <row r="332" spans="1:33" ht="15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</row>
    <row r="333" spans="1:33" ht="15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</row>
    <row r="334" spans="1:33" ht="15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</row>
    <row r="335" spans="1:33" ht="15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</row>
    <row r="336" spans="1:33" ht="15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</row>
    <row r="337" spans="1:33" ht="15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</row>
    <row r="338" spans="1:33" ht="15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</row>
    <row r="339" spans="1:33" ht="15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</row>
    <row r="340" spans="1:33" ht="15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</row>
    <row r="341" spans="1:33" ht="15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</row>
    <row r="342" spans="1:33" ht="15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</row>
    <row r="343" spans="1:33" ht="15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</row>
    <row r="344" spans="1:33" ht="15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</row>
    <row r="345" spans="1:33" ht="15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</row>
    <row r="346" spans="1:33" ht="15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</row>
    <row r="347" spans="1:33" ht="15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</row>
    <row r="348" spans="1:33" ht="15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</row>
    <row r="349" spans="1:33" ht="15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</row>
    <row r="350" spans="1:33" ht="15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</row>
    <row r="351" spans="1:33" ht="15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</row>
    <row r="352" spans="1:33" ht="15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</row>
    <row r="353" spans="1:33" ht="15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</row>
    <row r="354" spans="1:33" ht="15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</row>
    <row r="355" spans="1:33" ht="15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</row>
    <row r="356" spans="1:33" ht="15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</row>
    <row r="357" spans="1:33" ht="15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</row>
    <row r="358" spans="1:33" ht="15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</row>
    <row r="359" spans="1:33" ht="15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</row>
    <row r="360" spans="1:33" ht="15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</row>
    <row r="361" spans="1:33" ht="15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</row>
    <row r="362" spans="1:33" ht="15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</row>
    <row r="363" spans="1:33" ht="15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</row>
    <row r="364" spans="1:33" ht="15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</row>
    <row r="365" spans="1:33" ht="15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</row>
    <row r="366" spans="1:33" ht="15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</row>
    <row r="367" spans="1:33" ht="15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</row>
    <row r="368" spans="1:33" ht="15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</row>
    <row r="369" spans="1:33" ht="15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</row>
    <row r="370" spans="1:33" ht="15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</row>
    <row r="371" spans="1:33" ht="15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</row>
    <row r="372" spans="1:33" ht="15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</row>
    <row r="373" spans="1:33" ht="15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</row>
    <row r="374" spans="1:33" ht="15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</row>
    <row r="375" spans="1:33" ht="15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</row>
    <row r="376" spans="1:33" ht="15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</row>
    <row r="377" spans="1:33" ht="15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</row>
    <row r="378" spans="1:33" ht="15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</row>
    <row r="379" spans="1:33" ht="15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</row>
    <row r="380" spans="1:33" ht="15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</row>
    <row r="381" spans="1:33" ht="15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</row>
    <row r="382" spans="1:33" ht="15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</row>
    <row r="383" spans="1:33" ht="15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</row>
    <row r="384" spans="1:33" ht="15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</row>
    <row r="385" spans="1:33" ht="15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</row>
    <row r="386" spans="1:33" ht="15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</row>
    <row r="387" spans="1:33" ht="15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</row>
    <row r="388" spans="1:33" ht="15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</row>
    <row r="389" spans="1:33" ht="15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</row>
    <row r="390" spans="1:33" ht="15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</row>
    <row r="391" spans="1:33" ht="15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</row>
    <row r="392" spans="1:33" ht="15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</row>
    <row r="393" spans="1:33" ht="15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</row>
    <row r="394" spans="1:33" ht="15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</row>
    <row r="395" spans="1:33" ht="15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</row>
    <row r="396" spans="1:33" ht="15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</row>
    <row r="397" spans="1:33" ht="15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</row>
    <row r="398" spans="1:33" ht="15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</row>
    <row r="399" spans="1:33" ht="15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</row>
    <row r="400" spans="1:33" ht="15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</row>
    <row r="401" spans="1:33" ht="15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</row>
    <row r="402" spans="1:33" ht="15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</row>
    <row r="403" spans="1:33" ht="15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</row>
    <row r="404" spans="1:33" ht="15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</row>
    <row r="405" spans="1:33" ht="15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</row>
    <row r="406" spans="1:33" ht="15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</row>
    <row r="407" spans="1:33" ht="15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</row>
    <row r="408" spans="1:33" ht="15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</row>
    <row r="409" spans="1:33" ht="15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</row>
    <row r="410" spans="1:33" ht="15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</row>
    <row r="411" spans="1:33" ht="15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</row>
    <row r="412" spans="1:33" ht="15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</row>
    <row r="413" spans="1:33" ht="15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</row>
    <row r="414" spans="1:33" ht="15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</row>
    <row r="415" spans="1:33" ht="15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</row>
    <row r="416" spans="1:33" ht="15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</row>
    <row r="417" spans="1:33" ht="15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</row>
    <row r="418" spans="1:33" ht="15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</row>
    <row r="419" spans="1:33" ht="15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</row>
    <row r="420" spans="1:33" ht="15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</row>
    <row r="421" spans="1:33" ht="15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</row>
    <row r="422" spans="1:33" ht="15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</row>
    <row r="423" spans="1:33" ht="15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</row>
    <row r="424" spans="1:33" ht="15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</row>
    <row r="425" spans="1:33" ht="15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</row>
    <row r="426" spans="1:33" ht="15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</row>
    <row r="427" spans="1:33" ht="15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</row>
    <row r="428" spans="1:33" ht="15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</row>
    <row r="429" spans="1:33" ht="15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</row>
    <row r="430" spans="1:33" ht="15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</row>
    <row r="431" spans="1:33" ht="15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</row>
    <row r="432" spans="1:33" ht="15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</row>
    <row r="433" spans="1:33" ht="15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</row>
    <row r="434" spans="1:33" ht="15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</row>
    <row r="435" spans="1:33" ht="15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</row>
    <row r="436" spans="1:33" ht="15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</row>
    <row r="437" spans="1:33" ht="15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</row>
    <row r="438" spans="1:33" ht="15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</row>
    <row r="439" spans="1:33" ht="15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</row>
    <row r="440" spans="1:33" ht="15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</row>
    <row r="441" spans="1:33" ht="15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</row>
    <row r="442" spans="1:33" ht="15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</row>
    <row r="443" spans="1:33" ht="15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</row>
    <row r="444" spans="1:33" ht="15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</row>
    <row r="445" spans="1:33" ht="15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</row>
    <row r="446" spans="1:33" ht="15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</row>
    <row r="447" spans="1:33" ht="15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</row>
    <row r="448" spans="1:33" ht="15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</row>
    <row r="449" spans="1:33" ht="15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</row>
    <row r="450" spans="1:33" ht="15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</row>
    <row r="451" spans="1:33" ht="15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</row>
    <row r="452" spans="1:33" ht="15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</row>
    <row r="453" spans="1:33" ht="15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</row>
    <row r="454" spans="1:33" ht="15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</row>
    <row r="455" spans="1:33" ht="15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</row>
    <row r="456" spans="1:33" ht="15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</row>
    <row r="457" spans="1:33" ht="15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</row>
    <row r="458" spans="1:33" ht="15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</row>
    <row r="459" spans="1:33" ht="15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</row>
    <row r="460" spans="1:33" ht="15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</row>
    <row r="461" spans="1:33" ht="15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</row>
    <row r="462" spans="1:33" ht="15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</row>
    <row r="463" spans="1:33" ht="15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</row>
    <row r="464" spans="1:33" ht="15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</row>
    <row r="465" spans="1:33" ht="15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</row>
    <row r="466" spans="1:33" ht="15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</row>
    <row r="467" spans="1:33" ht="15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</row>
    <row r="468" spans="1:33" ht="15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</row>
    <row r="469" spans="1:33" ht="15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</row>
    <row r="470" spans="1:33" ht="15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</row>
    <row r="471" spans="1:33" ht="15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</row>
    <row r="472" spans="1:33" ht="15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</row>
    <row r="473" spans="1:33" ht="15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</row>
    <row r="474" spans="1:33" ht="15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</row>
    <row r="475" spans="1:33" ht="15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</row>
    <row r="476" spans="1:33" ht="15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</row>
    <row r="477" spans="1:33" ht="15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</row>
    <row r="478" spans="1:33" ht="15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</row>
    <row r="479" spans="1:33" ht="15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</row>
    <row r="480" spans="1:33" ht="15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</row>
    <row r="481" spans="1:33" ht="15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</row>
    <row r="482" spans="1:33" ht="15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</row>
    <row r="483" spans="1:33" ht="15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</row>
    <row r="484" spans="1:33" ht="15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</row>
    <row r="485" spans="1:33" ht="15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</row>
    <row r="486" spans="1:33" ht="15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</row>
    <row r="487" spans="1:33" ht="15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</row>
    <row r="488" spans="1:33" ht="15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</row>
    <row r="489" spans="1:33" ht="15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</row>
    <row r="490" spans="1:33" ht="15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</row>
    <row r="491" spans="1:33" ht="15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</row>
    <row r="492" spans="1:33" ht="15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</row>
    <row r="493" spans="1:33" ht="15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</row>
    <row r="494" spans="1:33" ht="15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</row>
    <row r="495" spans="1:33" ht="15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</row>
    <row r="496" spans="1:33" ht="15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</row>
    <row r="497" spans="1:33" ht="15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</row>
    <row r="498" spans="1:33" ht="15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</row>
    <row r="499" spans="1:33" ht="15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</row>
    <row r="500" spans="1:33" ht="15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</row>
    <row r="501" spans="1:33" ht="15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</row>
    <row r="502" spans="1:33" ht="15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</row>
    <row r="503" spans="1:33" ht="15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</row>
    <row r="504" spans="1:33" ht="15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</row>
    <row r="505" spans="1:33" ht="15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</row>
    <row r="506" spans="1:33" ht="15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</row>
    <row r="507" spans="1:33" ht="15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</row>
    <row r="508" spans="1:33" ht="15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</row>
    <row r="509" spans="1:33" ht="15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</row>
    <row r="510" spans="1:33" ht="15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</row>
    <row r="511" spans="1:33" ht="15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</row>
    <row r="512" spans="1:33" ht="15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</row>
    <row r="513" spans="1:33" ht="15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</row>
    <row r="514" spans="1:33" ht="15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</row>
    <row r="515" spans="1:33" ht="15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</row>
    <row r="516" spans="1:33" ht="15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</row>
    <row r="517" spans="1:33" ht="15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</row>
    <row r="518" spans="1:33" ht="15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</row>
    <row r="519" spans="1:33" ht="15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</row>
    <row r="520" spans="1:33" ht="15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</row>
    <row r="521" spans="1:33" ht="15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</row>
    <row r="522" spans="1:33" ht="15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</row>
    <row r="523" spans="1:33" ht="15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</row>
    <row r="524" spans="1:33" ht="15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</row>
    <row r="525" spans="1:33" ht="15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</row>
    <row r="526" spans="1:33" ht="15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</row>
    <row r="527" spans="1:33" ht="15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</row>
    <row r="528" spans="1:33" ht="15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</row>
    <row r="529" spans="1:33" ht="15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</row>
    <row r="530" spans="1:33" ht="15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</row>
    <row r="531" spans="1:33" ht="15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</row>
    <row r="532" spans="1:33" ht="15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</row>
    <row r="533" spans="1:33" ht="15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</row>
    <row r="534" spans="1:33" ht="15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</row>
    <row r="535" spans="1:33" ht="15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</row>
    <row r="536" spans="1:33" ht="15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</row>
    <row r="537" spans="1:33" ht="15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</row>
    <row r="538" spans="1:33" ht="15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</row>
    <row r="539" spans="1:33" ht="15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</row>
    <row r="540" spans="1:33" ht="15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</row>
    <row r="541" spans="1:33" ht="15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</row>
    <row r="542" spans="1:33" ht="15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</row>
    <row r="543" spans="1:33" ht="15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</row>
    <row r="544" spans="1:33" ht="15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</row>
    <row r="545" spans="1:33" ht="15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</row>
    <row r="546" spans="1:33" ht="15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</row>
    <row r="547" spans="1:33" ht="15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</row>
    <row r="548" spans="1:33" ht="15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</row>
    <row r="549" spans="1:33" ht="15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</row>
    <row r="550" spans="1:33" ht="15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</row>
    <row r="551" spans="1:33" ht="15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</row>
    <row r="552" spans="1:33" ht="15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</row>
    <row r="553" spans="1:33" ht="15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</row>
    <row r="554" spans="1:33" ht="15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</row>
    <row r="555" spans="1:33" ht="15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</row>
    <row r="556" spans="1:33" ht="15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</row>
    <row r="557" spans="1:33" ht="15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</row>
    <row r="558" spans="1:33" ht="15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</row>
    <row r="559" spans="1:33" ht="15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</row>
    <row r="560" spans="1:33" ht="15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</row>
    <row r="561" spans="1:33" ht="15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</row>
    <row r="562" spans="1:33" ht="15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</row>
    <row r="563" spans="1:33" ht="15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</row>
    <row r="564" spans="1:33" ht="15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</row>
    <row r="565" spans="1:33" ht="15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</row>
    <row r="566" spans="1:33" ht="15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</row>
    <row r="567" spans="1:33" ht="15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</row>
    <row r="568" spans="1:33" ht="15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</row>
    <row r="569" spans="1:33" ht="15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</row>
    <row r="570" spans="1:33" ht="15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</row>
    <row r="571" spans="1:33" ht="15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</row>
    <row r="572" spans="1:33" ht="15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</row>
    <row r="573" spans="1:33" ht="15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</row>
    <row r="574" spans="1:33" ht="15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</row>
    <row r="575" spans="1:33" ht="15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</row>
    <row r="576" spans="1:33" ht="15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</row>
    <row r="577" spans="1:33" ht="15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</row>
    <row r="578" spans="1:33" ht="15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</row>
    <row r="579" spans="1:33" ht="15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</row>
    <row r="580" spans="1:33" ht="15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</row>
    <row r="581" spans="1:33" ht="15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</row>
    <row r="582" spans="1:33" ht="15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</row>
    <row r="583" spans="1:33" ht="15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</row>
    <row r="584" spans="1:33" ht="15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</row>
    <row r="585" spans="1:33" ht="15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</row>
    <row r="586" spans="1:33" ht="15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</row>
    <row r="587" spans="1:33" ht="15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</row>
    <row r="588" spans="1:33" ht="15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</row>
    <row r="589" spans="1:33" ht="15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</row>
    <row r="590" spans="1:33" ht="15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</row>
    <row r="591" spans="1:33" ht="15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</row>
    <row r="592" spans="1:33" ht="15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</row>
    <row r="593" spans="1:33" ht="15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</row>
    <row r="594" spans="1:33" ht="15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</row>
    <row r="595" spans="1:33" ht="15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</row>
    <row r="596" spans="1:33" ht="15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</row>
    <row r="597" spans="1:33" ht="15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</row>
    <row r="598" spans="1:33" ht="15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</row>
    <row r="599" spans="1:33" ht="15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</row>
    <row r="600" spans="1:33" ht="15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</row>
    <row r="601" spans="1:33" ht="15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</row>
    <row r="602" spans="1:33" ht="15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</row>
    <row r="603" spans="1:33" ht="15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</row>
    <row r="604" spans="1:33" ht="15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</row>
    <row r="605" spans="1:33" ht="15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</row>
    <row r="606" spans="1:33" ht="15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</row>
    <row r="607" spans="1:33" ht="15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</row>
    <row r="608" spans="1:33" ht="15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</row>
    <row r="609" spans="1:33" ht="15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</row>
    <row r="610" spans="1:33" ht="15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</row>
    <row r="611" spans="1:33" ht="15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</row>
    <row r="612" spans="1:33" ht="15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</row>
    <row r="613" spans="1:33" ht="15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</row>
    <row r="614" spans="1:33" ht="15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</row>
    <row r="615" spans="1:33" ht="15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</row>
    <row r="616" spans="1:33" ht="15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</row>
    <row r="617" spans="1:33" ht="15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</row>
    <row r="618" spans="1:33" ht="15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</row>
    <row r="619" spans="1:33" ht="15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</row>
    <row r="620" spans="1:33" ht="15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</row>
    <row r="621" spans="1:33" ht="15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</row>
    <row r="622" spans="1:33" ht="15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</row>
    <row r="623" spans="1:33" ht="15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</row>
    <row r="624" spans="1:33" ht="15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</row>
    <row r="625" spans="1:33" ht="15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</row>
    <row r="626" spans="1:33" ht="15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</row>
    <row r="627" spans="1:33" ht="15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</row>
    <row r="628" spans="1:33" ht="15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</row>
    <row r="629" spans="1:33" ht="15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</row>
    <row r="630" spans="1:33" ht="15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</row>
    <row r="631" spans="1:33" ht="15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</row>
    <row r="632" spans="1:33" ht="15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</row>
    <row r="633" spans="1:33" ht="15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</row>
    <row r="634" spans="1:33" ht="15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</row>
    <row r="635" spans="1:33" ht="15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</row>
    <row r="636" spans="1:33" ht="15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</row>
    <row r="637" spans="1:33" ht="15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</row>
    <row r="638" spans="1:33" ht="15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</row>
    <row r="639" spans="1:33" ht="15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</row>
    <row r="640" spans="1:33" ht="15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</row>
    <row r="641" spans="1:33" ht="15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</row>
    <row r="642" spans="1:33" ht="15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</row>
    <row r="643" spans="1:33" ht="15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</row>
    <row r="644" spans="1:33" ht="15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</row>
    <row r="645" spans="1:33" ht="15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</row>
    <row r="646" spans="1:33" ht="15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</row>
    <row r="647" spans="1:33" ht="15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</row>
    <row r="648" spans="1:33" ht="15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</row>
    <row r="649" spans="1:33" ht="15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</row>
    <row r="650" spans="1:33" ht="15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</row>
    <row r="651" spans="1:33" ht="15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</row>
    <row r="652" spans="1:33" ht="15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</row>
    <row r="653" spans="1:33" ht="15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</row>
    <row r="654" spans="1:33" ht="15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</row>
    <row r="655" spans="1:33" ht="15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</row>
    <row r="656" spans="1:33" ht="15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</row>
    <row r="657" spans="1:33" ht="15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</row>
    <row r="658" spans="1:33" ht="15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</row>
    <row r="659" spans="1:33" ht="15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</row>
    <row r="660" spans="1:33" ht="15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</row>
    <row r="661" spans="1:33" ht="15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</row>
    <row r="662" spans="1:33" ht="15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</row>
    <row r="663" spans="1:33" ht="15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</row>
    <row r="664" spans="1:33" ht="15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</row>
    <row r="665" spans="1:33" ht="15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</row>
    <row r="666" spans="1:33" ht="15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</row>
    <row r="667" spans="1:33" ht="15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</row>
    <row r="668" spans="1:33" ht="15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</row>
    <row r="669" spans="1:33" ht="15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</row>
    <row r="670" spans="1:33" ht="15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</row>
    <row r="671" spans="1:33" ht="15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</row>
    <row r="672" spans="1:33" ht="15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</row>
    <row r="673" spans="1:33" ht="15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</row>
    <row r="674" spans="1:33" ht="15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</row>
    <row r="675" spans="1:33" ht="15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</row>
    <row r="676" spans="1:33" ht="15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</row>
    <row r="677" spans="1:33" ht="15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</row>
    <row r="678" spans="1:33" ht="15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</row>
    <row r="679" spans="1:33" ht="15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</row>
    <row r="680" spans="1:33" ht="15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</row>
    <row r="681" spans="1:33" ht="15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</row>
    <row r="682" spans="1:33" ht="15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</row>
    <row r="683" spans="1:33" ht="15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</row>
    <row r="684" spans="1:33" ht="15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</row>
    <row r="685" spans="1:33" ht="15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</row>
    <row r="686" spans="1:33" ht="15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</row>
    <row r="687" spans="1:33" ht="15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</row>
    <row r="688" spans="1:33" ht="15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</row>
    <row r="689" spans="1:33" ht="15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</row>
    <row r="690" spans="1:33" ht="15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</row>
    <row r="691" spans="1:33" ht="15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</row>
    <row r="692" spans="1:33" ht="15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</row>
    <row r="693" spans="1:33" ht="15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</row>
    <row r="694" spans="1:33" ht="15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</row>
    <row r="695" spans="1:33" ht="15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</row>
    <row r="696" spans="1:33" ht="15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</row>
    <row r="697" spans="1:33" ht="15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</row>
    <row r="698" spans="1:33" ht="15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</row>
    <row r="699" spans="1:33" ht="15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</row>
    <row r="700" spans="1:33" ht="15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</row>
    <row r="701" spans="1:33" ht="15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</row>
    <row r="702" spans="1:33" ht="15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</row>
    <row r="703" spans="1:33" ht="15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</row>
    <row r="704" spans="1:33" ht="15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</row>
    <row r="705" spans="1:33" ht="15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</row>
    <row r="706" spans="1:33" ht="15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</row>
    <row r="707" spans="1:33" ht="15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</row>
    <row r="708" spans="1:33" ht="15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</row>
    <row r="709" spans="1:33" ht="15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</row>
    <row r="710" spans="1:33" ht="15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</row>
    <row r="711" spans="1:33" ht="15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</row>
    <row r="712" spans="1:33" ht="15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</row>
    <row r="713" spans="1:33" ht="15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</row>
    <row r="714" spans="1:33" ht="15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</row>
    <row r="715" spans="1:33" ht="15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</row>
    <row r="716" spans="1:33" ht="15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</row>
    <row r="717" spans="1:33" ht="15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</row>
    <row r="718" spans="1:33" ht="15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</row>
    <row r="719" spans="1:33" ht="15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</row>
    <row r="720" spans="1:33" ht="15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</row>
    <row r="721" spans="1:33" ht="15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</row>
    <row r="722" spans="1:33" ht="15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</row>
    <row r="723" spans="1:33" ht="15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</row>
    <row r="724" spans="1:33" ht="15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</row>
    <row r="725" spans="1:33" ht="15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</row>
    <row r="726" spans="1:33" ht="15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</row>
    <row r="727" spans="1:33" ht="15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</row>
    <row r="728" spans="1:33" ht="15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</row>
    <row r="729" spans="1:33" ht="15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</row>
    <row r="730" spans="1:33" ht="15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</row>
    <row r="731" spans="1:33" ht="15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</row>
    <row r="732" spans="1:33" ht="15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</row>
    <row r="733" spans="1:33" ht="15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</row>
    <row r="734" spans="1:33" ht="15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</row>
    <row r="735" spans="1:33" ht="15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</row>
    <row r="736" spans="1:33" ht="15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</row>
    <row r="737" spans="1:33" ht="15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</row>
    <row r="738" spans="1:33" ht="15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</row>
    <row r="739" spans="1:33" ht="15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</row>
    <row r="740" spans="1:33" ht="15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</row>
    <row r="741" spans="1:33" ht="15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</row>
    <row r="742" spans="1:33" ht="15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</row>
    <row r="743" spans="1:33" ht="15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</row>
    <row r="744" spans="1:33" ht="15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</row>
    <row r="745" spans="1:33" ht="15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</row>
    <row r="746" spans="1:33" ht="15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</row>
    <row r="747" spans="1:33" ht="15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</row>
    <row r="748" spans="1:33" ht="15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</row>
    <row r="749" spans="1:33" ht="15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</row>
    <row r="750" spans="1:33" ht="15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</row>
    <row r="751" spans="1:33" ht="15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</row>
    <row r="752" spans="1:33" ht="15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</row>
    <row r="753" spans="1:33" ht="15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</row>
    <row r="754" spans="1:33" ht="15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</row>
    <row r="755" spans="1:33" ht="15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</row>
    <row r="756" spans="1:33" ht="15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</row>
    <row r="757" spans="1:33" ht="15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</row>
    <row r="758" spans="1:33" ht="15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</row>
    <row r="759" spans="1:33" ht="15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</row>
    <row r="760" spans="1:33" ht="15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</row>
    <row r="761" spans="1:33" ht="15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</row>
    <row r="762" spans="1:33" ht="15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</row>
    <row r="763" spans="1:33" ht="15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</row>
    <row r="764" spans="1:33" ht="15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</row>
    <row r="765" spans="1:33" ht="15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</row>
    <row r="766" spans="1:33" ht="15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</row>
    <row r="767" spans="1:33" ht="15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</row>
    <row r="768" spans="1:33" ht="15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</row>
    <row r="769" spans="1:33" ht="15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</row>
    <row r="770" spans="1:33" ht="15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</row>
    <row r="771" spans="1:33" ht="15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</row>
    <row r="772" spans="1:33" ht="15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</row>
    <row r="773" spans="1:33" ht="15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</row>
    <row r="774" spans="1:33" ht="15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</row>
    <row r="775" spans="1:33" ht="15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</row>
    <row r="776" spans="1:33" ht="15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</row>
    <row r="777" spans="1:33" ht="15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</row>
    <row r="778" spans="1:33" ht="15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</row>
    <row r="779" spans="1:33" ht="15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</row>
    <row r="780" spans="1:33" ht="15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</row>
    <row r="781" spans="1:33" ht="15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</row>
    <row r="782" spans="1:33" ht="15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</row>
    <row r="783" spans="1:33" ht="15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</row>
    <row r="784" spans="1:33" ht="15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</row>
    <row r="785" spans="1:33" ht="15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</row>
    <row r="786" spans="1:33" ht="15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</row>
    <row r="787" spans="1:33" ht="15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</row>
    <row r="788" spans="1:33" ht="15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</row>
    <row r="789" spans="1:33" ht="15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</row>
    <row r="790" spans="1:33" ht="15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</row>
    <row r="791" spans="1:33" ht="15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</row>
    <row r="792" spans="1:33" ht="15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</row>
    <row r="793" spans="1:33" ht="15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</row>
    <row r="794" spans="1:33" ht="15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</row>
    <row r="795" spans="1:33" ht="15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</row>
    <row r="796" spans="1:33" ht="15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</row>
    <row r="797" spans="1:33" ht="15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</row>
    <row r="798" spans="1:33" ht="15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</row>
    <row r="799" spans="1:33" ht="15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</row>
    <row r="800" spans="1:33" ht="15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</row>
    <row r="801" spans="1:33" ht="15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</row>
    <row r="802" spans="1:33" ht="15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</row>
    <row r="803" spans="1:33" ht="15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</row>
    <row r="804" spans="1:33" ht="15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</row>
    <row r="805" spans="1:33" ht="15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</row>
    <row r="806" spans="1:33" ht="15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</row>
    <row r="807" spans="1:33" ht="15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</row>
    <row r="808" spans="1:33" ht="15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</row>
    <row r="809" spans="1:33" ht="15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</row>
    <row r="810" spans="1:33" ht="15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</row>
    <row r="811" spans="1:33" ht="15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</row>
    <row r="812" spans="1:33" ht="15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</row>
    <row r="813" spans="1:33" ht="15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</row>
    <row r="814" spans="1:33" ht="15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</row>
    <row r="815" spans="1:33" ht="15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</row>
    <row r="816" spans="1:33" ht="15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</row>
    <row r="817" spans="1:33" ht="15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</row>
    <row r="818" spans="1:33" ht="15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</row>
    <row r="819" spans="1:33" ht="15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</row>
    <row r="820" spans="1:33" ht="15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</row>
    <row r="821" spans="1:33" ht="15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</row>
    <row r="822" spans="1:33" ht="15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</row>
    <row r="823" spans="1:33" ht="15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</row>
    <row r="824" spans="1:33" ht="15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</row>
    <row r="825" spans="1:33" ht="15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</row>
    <row r="826" spans="1:33" ht="15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</row>
    <row r="827" spans="1:33" ht="15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</row>
    <row r="828" spans="1:33" ht="15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</row>
    <row r="829" spans="1:33" ht="15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</row>
    <row r="830" spans="1:33" ht="15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</row>
    <row r="831" spans="1:33" ht="15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</row>
    <row r="832" spans="1:33" ht="15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</row>
    <row r="833" spans="1:33" ht="15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</row>
    <row r="834" spans="1:33" ht="15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</row>
    <row r="835" spans="1:33" ht="15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</row>
    <row r="836" spans="1:33" ht="15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</row>
    <row r="837" spans="1:33" ht="15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</row>
    <row r="838" spans="1:33" ht="15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</row>
    <row r="839" spans="1:33" ht="15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</row>
    <row r="840" spans="1:33" ht="15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</row>
    <row r="841" spans="1:33" ht="15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</row>
    <row r="842" spans="1:33" ht="15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</row>
    <row r="843" spans="1:33" ht="15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</row>
    <row r="844" spans="1:33" ht="15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</row>
    <row r="845" spans="1:33" ht="15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</row>
    <row r="846" spans="1:33" ht="15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</row>
    <row r="847" spans="1:33" ht="15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</row>
    <row r="848" spans="1:33" ht="15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</row>
    <row r="849" spans="1:33" ht="15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</row>
    <row r="850" spans="1:33" ht="15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</row>
    <row r="851" spans="1:33" ht="15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</row>
    <row r="852" spans="1:33" ht="15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</row>
    <row r="853" spans="1:33" ht="15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</row>
    <row r="854" spans="1:33" ht="15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</row>
    <row r="855" spans="1:33" ht="15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</row>
    <row r="856" spans="1:33" ht="15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</row>
    <row r="857" spans="1:33" ht="15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</row>
    <row r="858" spans="1:33" ht="15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</row>
    <row r="859" spans="1:33" ht="15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</row>
    <row r="860" spans="1:33" ht="15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</row>
    <row r="861" spans="1:33" ht="15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</row>
    <row r="862" spans="1:33" ht="15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</row>
    <row r="863" spans="1:33" ht="15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</row>
    <row r="864" spans="1:33" ht="15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</row>
    <row r="865" spans="1:33" ht="15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</row>
    <row r="866" spans="1:33" ht="15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</row>
    <row r="867" spans="1:33" ht="15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</row>
    <row r="868" spans="1:33" ht="15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</row>
    <row r="869" spans="1:33" ht="15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</row>
    <row r="870" spans="1:33" ht="15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</row>
    <row r="871" spans="1:33" ht="15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</row>
    <row r="872" spans="1:33" ht="15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</row>
    <row r="873" spans="1:33" ht="15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</row>
    <row r="874" spans="1:33" ht="15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</row>
    <row r="875" spans="1:33" ht="15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</row>
    <row r="876" spans="1:33" ht="15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</row>
    <row r="877" spans="1:33" ht="15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</row>
    <row r="878" spans="1:33" ht="15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</row>
    <row r="879" spans="1:33" ht="15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</row>
    <row r="880" spans="1:33" ht="15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</row>
    <row r="881" spans="1:33" ht="15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</row>
    <row r="882" spans="1:33" ht="15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</row>
    <row r="883" spans="1:33" ht="15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</row>
    <row r="884" spans="1:33" ht="15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</row>
    <row r="885" spans="1:33" ht="15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</row>
    <row r="886" spans="1:33" ht="15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</row>
    <row r="887" spans="1:33" ht="15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</row>
    <row r="888" spans="1:33" ht="15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</row>
    <row r="889" spans="1:33" ht="15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</row>
    <row r="890" spans="1:33" ht="15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</row>
    <row r="891" spans="1:33" ht="15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</row>
    <row r="892" spans="1:33" ht="15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</row>
    <row r="893" spans="1:33" ht="15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</row>
    <row r="894" spans="1:33" ht="15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</row>
    <row r="895" spans="1:33" ht="15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</row>
    <row r="896" spans="1:33" ht="15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</row>
    <row r="897" spans="1:33" ht="15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</row>
    <row r="898" spans="1:33" ht="15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</row>
    <row r="899" spans="1:33" ht="15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</row>
    <row r="900" spans="1:33" ht="15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</row>
    <row r="901" spans="1:33" ht="15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</row>
    <row r="902" spans="1:33" ht="15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</row>
    <row r="903" spans="1:33" ht="15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</row>
    <row r="904" spans="1:33" ht="15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</row>
    <row r="905" spans="1:33" ht="15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</row>
    <row r="906" spans="1:33" ht="15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</row>
    <row r="907" spans="1:33" ht="15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</row>
    <row r="908" spans="1:33" ht="15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</row>
    <row r="909" spans="1:33" ht="15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</row>
    <row r="910" spans="1:33" ht="15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</row>
    <row r="911" spans="1:33" ht="15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</row>
    <row r="912" spans="1:33" ht="15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</row>
    <row r="913" spans="1:33" ht="15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</row>
    <row r="914" spans="1:33" ht="15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</row>
    <row r="915" spans="1:33" ht="15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</row>
    <row r="916" spans="1:33" ht="15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</row>
    <row r="917" spans="1:33" ht="15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</row>
    <row r="918" spans="1:33" ht="15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</row>
    <row r="919" spans="1:33" ht="15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</row>
    <row r="920" spans="1:33" ht="15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</row>
    <row r="921" spans="1:33" ht="15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</row>
    <row r="922" spans="1:33" ht="15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</row>
    <row r="923" spans="1:33" ht="15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</row>
    <row r="924" spans="1:33" ht="15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</row>
    <row r="925" spans="1:33" ht="15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</row>
    <row r="926" spans="1:33" ht="15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</row>
    <row r="927" spans="1:33" ht="15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</row>
    <row r="928" spans="1:33" ht="15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</row>
    <row r="929" spans="1:33" ht="15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</row>
    <row r="930" spans="1:33" ht="15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</row>
    <row r="931" spans="1:33" ht="15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</row>
    <row r="932" spans="1:33" ht="15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</row>
    <row r="933" spans="1:33" ht="15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</row>
    <row r="934" spans="1:33" ht="15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</row>
    <row r="935" spans="1:33" ht="15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</row>
    <row r="936" spans="1:33" ht="15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</row>
    <row r="937" spans="1:33" ht="15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</row>
    <row r="938" spans="1:33" ht="15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</row>
    <row r="939" spans="1:33" ht="15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</row>
    <row r="940" spans="1:33" ht="15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</row>
    <row r="941" spans="1:33" ht="15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</row>
    <row r="942" spans="1:33" ht="15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</row>
    <row r="943" spans="1:33" ht="15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</row>
    <row r="944" spans="1:33" ht="15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</row>
    <row r="945" spans="1:33" ht="15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</row>
    <row r="946" spans="1:33" ht="15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</row>
    <row r="947" spans="1:33" ht="15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</row>
    <row r="948" spans="1:33" ht="15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</row>
    <row r="949" spans="1:33" ht="15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</row>
    <row r="950" spans="1:33" ht="15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</row>
    <row r="951" spans="1:33" ht="15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</row>
    <row r="952" spans="1:33" ht="15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</row>
    <row r="953" spans="1:33" ht="15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</row>
    <row r="954" spans="1:33" ht="15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</row>
    <row r="955" spans="1:33" ht="15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</row>
    <row r="956" spans="1:33" ht="15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</row>
    <row r="957" spans="1:33" ht="15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</row>
    <row r="958" spans="1:33" ht="15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</row>
    <row r="959" spans="1:33" ht="15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</row>
    <row r="960" spans="1:33" ht="15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</row>
    <row r="961" spans="1:33" ht="15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</row>
    <row r="962" spans="1:33" ht="15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</row>
    <row r="963" spans="1:33" ht="15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</row>
    <row r="964" spans="1:33" ht="15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</row>
    <row r="965" spans="1:33" ht="15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</row>
    <row r="966" spans="1:33" ht="15.7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</row>
    <row r="967" spans="1:33" ht="15.7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</row>
    <row r="968" spans="1:33" ht="15.7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</row>
    <row r="969" spans="1:33" ht="15.7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</row>
    <row r="970" spans="1:33" ht="15.7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</row>
    <row r="971" spans="1:33" ht="15.7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</row>
    <row r="972" spans="1:33" ht="15.7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</row>
    <row r="973" spans="1:33" ht="15.7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</row>
    <row r="974" spans="1:33" ht="15.7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</row>
    <row r="975" spans="1:33" ht="15.7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</row>
    <row r="976" spans="1:33" ht="15.7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</row>
    <row r="977" spans="1:33" ht="15.7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</row>
    <row r="978" spans="1:33" ht="15.7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</row>
    <row r="979" spans="1:33" ht="15.7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</row>
    <row r="980" spans="1:33" ht="15.7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</row>
    <row r="981" spans="1:33" ht="15.7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</row>
    <row r="982" spans="1:33" ht="15.7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</row>
    <row r="983" spans="1:33" ht="15.7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</row>
    <row r="984" spans="1:33" ht="15.7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</row>
    <row r="985" spans="1:33" ht="15.7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</row>
    <row r="986" spans="1:33" ht="15.7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</row>
    <row r="987" spans="1:33" ht="15.7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</row>
    <row r="988" spans="1:33" ht="15.7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</row>
    <row r="989" spans="1:33" ht="15.7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</row>
    <row r="990" spans="1:33" ht="15.7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</row>
    <row r="991" spans="1:33" ht="15.7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</row>
    <row r="992" spans="1:33" ht="15.7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</row>
    <row r="993" spans="1:33" ht="15.7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</row>
    <row r="994" spans="1:33" ht="15.75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</row>
    <row r="995" spans="1:33" ht="15.75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</row>
    <row r="996" spans="1:33" ht="15.75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</row>
    <row r="997" spans="1:33" ht="15.75" customHeight="1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</row>
    <row r="998" spans="1:33" ht="15.75" customHeight="1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</row>
    <row r="999" spans="1:33" ht="15.75" customHeight="1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</row>
    <row r="1000" spans="1:33" ht="15.75" customHeight="1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</row>
    <row r="1001" spans="1:33" ht="15.75" customHeight="1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</row>
    <row r="1002" spans="1:33" ht="15.75" customHeight="1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</row>
    <row r="1003" spans="1:33" ht="15.75" customHeight="1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</row>
    <row r="1004" spans="1:33" ht="15.75" customHeight="1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</row>
    <row r="1005" spans="1:33" ht="15.75" customHeight="1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</row>
    <row r="1006" spans="1:33" ht="15.75" customHeight="1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</row>
    <row r="1007" spans="1:33" ht="15.75" customHeight="1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</row>
    <row r="1008" spans="1:33" ht="15.75" customHeight="1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</row>
    <row r="1009" spans="1:33" ht="15.75" customHeight="1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</row>
    <row r="1010" spans="1:33" ht="15.75" customHeight="1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</row>
    <row r="1011" spans="1:33" ht="15.75" customHeight="1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</row>
    <row r="1012" spans="1:33" ht="15.75" customHeight="1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</row>
    <row r="1013" spans="1:33" ht="15.75" customHeight="1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</row>
    <row r="1014" spans="1:33" ht="15.75" customHeight="1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</row>
    <row r="1015" spans="1:33" ht="15.75" customHeight="1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</row>
    <row r="1016" spans="1:33" ht="15.75" customHeight="1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</row>
    <row r="1017" spans="1:33" ht="15.75" customHeight="1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</row>
    <row r="1018" spans="1:33" ht="15.75" customHeight="1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</row>
    <row r="1019" spans="1:33" ht="15.75" customHeight="1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</row>
    <row r="1020" spans="1:33" ht="15.75" customHeight="1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</row>
    <row r="1021" spans="1:33" ht="15.75" customHeight="1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</row>
    <row r="1022" spans="1:33" ht="15.75" customHeight="1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</row>
    <row r="1023" spans="1:33" ht="15.75" customHeight="1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</row>
    <row r="1024" spans="1:33" ht="15.75" customHeight="1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</row>
  </sheetData>
  <mergeCells count="15">
    <mergeCell ref="D2:J2"/>
    <mergeCell ref="D3:J3"/>
    <mergeCell ref="D4:J4"/>
    <mergeCell ref="B30:J30"/>
    <mergeCell ref="B24:F24"/>
    <mergeCell ref="B27:F27"/>
    <mergeCell ref="B28:F28"/>
    <mergeCell ref="B51:J51"/>
    <mergeCell ref="B53:F53"/>
    <mergeCell ref="B56:F56"/>
    <mergeCell ref="B58:F58"/>
    <mergeCell ref="B43:F43"/>
    <mergeCell ref="B45:J45"/>
    <mergeCell ref="B49:F49"/>
    <mergeCell ref="B57:J57"/>
  </mergeCells>
  <printOptions horizontalCentered="1"/>
  <pageMargins left="0.19685039370078741" right="0.19685039370078741" top="0.47244094488188981" bottom="7.874015748031496E-2" header="0" footer="0"/>
  <pageSetup orientation="landscape"/>
  <headerFooter>
    <oddHeader>&amp;C&amp;A</oddHeader>
    <oddFooter>&amp;CPágina &amp;P</oddFooter>
  </headerFooter>
  <rowBreaks count="1" manualBreakCount="1">
    <brk id="94" man="1"/>
  </rowBreak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2:AG1024"/>
  <sheetViews>
    <sheetView showGridLines="0" workbookViewId="0">
      <pane xSplit="17" ySplit="5" topLeftCell="R6" activePane="bottomRight" state="frozen"/>
      <selection pane="topRight" activeCell="E1" sqref="E1"/>
      <selection pane="bottomLeft" activeCell="A5" sqref="A5"/>
      <selection pane="bottomRight" activeCell="K7" sqref="K7"/>
    </sheetView>
  </sheetViews>
  <sheetFormatPr baseColWidth="10" defaultColWidth="14.42578125" defaultRowHeight="15" customHeight="1"/>
  <cols>
    <col min="1" max="1" width="3.7109375" customWidth="1"/>
    <col min="2" max="2" width="17.42578125" customWidth="1"/>
    <col min="3" max="3" width="16" customWidth="1"/>
    <col min="4" max="4" width="32.7109375" customWidth="1"/>
    <col min="5" max="5" width="11.42578125" customWidth="1"/>
    <col min="6" max="6" width="14.140625" customWidth="1"/>
    <col min="7" max="7" width="16" customWidth="1"/>
    <col min="8" max="8" width="16.140625" customWidth="1"/>
    <col min="9" max="9" width="16" customWidth="1"/>
    <col min="10" max="10" width="13.140625" customWidth="1"/>
    <col min="11" max="14" width="3.7109375" customWidth="1"/>
    <col min="15" max="17" width="3.42578125" customWidth="1"/>
    <col min="18" max="33" width="9.140625" customWidth="1"/>
  </cols>
  <sheetData>
    <row r="2" spans="1:33" ht="21" customHeight="1">
      <c r="A2" s="1"/>
      <c r="B2" s="1"/>
      <c r="C2" s="1"/>
      <c r="D2" s="214" t="s">
        <v>0</v>
      </c>
      <c r="E2" s="214"/>
      <c r="F2" s="214"/>
      <c r="G2" s="214"/>
      <c r="H2" s="214"/>
      <c r="I2" s="214"/>
      <c r="J2" s="214"/>
      <c r="K2" s="1"/>
      <c r="L2" s="1"/>
      <c r="M2" s="1"/>
      <c r="N2" s="1"/>
      <c r="O2" s="1"/>
      <c r="P2" s="1"/>
      <c r="Q2" s="1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18" customHeight="1">
      <c r="A3" s="1"/>
      <c r="B3" s="1"/>
      <c r="C3" s="1"/>
      <c r="D3" s="214" t="s">
        <v>1</v>
      </c>
      <c r="E3" s="214"/>
      <c r="F3" s="214"/>
      <c r="G3" s="214"/>
      <c r="H3" s="214"/>
      <c r="I3" s="214"/>
      <c r="J3" s="214"/>
      <c r="K3" s="1"/>
      <c r="L3" s="1"/>
      <c r="M3" s="1"/>
      <c r="N3" s="1"/>
      <c r="O3" s="1"/>
      <c r="P3" s="1"/>
      <c r="Q3" s="1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</row>
    <row r="4" spans="1:33" ht="24" customHeight="1">
      <c r="A4" s="1"/>
      <c r="B4" s="1"/>
      <c r="C4" s="1"/>
      <c r="D4" s="215" t="s">
        <v>2</v>
      </c>
      <c r="E4" s="215"/>
      <c r="F4" s="215"/>
      <c r="G4" s="215"/>
      <c r="H4" s="215"/>
      <c r="I4" s="215"/>
      <c r="J4" s="215"/>
      <c r="K4" s="1"/>
      <c r="L4" s="1"/>
      <c r="M4" s="1"/>
      <c r="N4" s="1"/>
      <c r="O4" s="1"/>
      <c r="P4" s="1"/>
      <c r="Q4" s="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</row>
    <row r="5" spans="1:33" ht="42" customHeight="1">
      <c r="A5" s="1"/>
      <c r="B5" s="138" t="s">
        <v>3</v>
      </c>
      <c r="C5" s="139" t="s">
        <v>4</v>
      </c>
      <c r="D5" s="138" t="s">
        <v>5</v>
      </c>
      <c r="E5" s="138" t="s">
        <v>199</v>
      </c>
      <c r="F5" s="139" t="s">
        <v>200</v>
      </c>
      <c r="G5" s="139" t="s">
        <v>202</v>
      </c>
      <c r="H5" s="139" t="s">
        <v>203</v>
      </c>
      <c r="I5" s="139" t="s">
        <v>204</v>
      </c>
      <c r="J5" s="139" t="s">
        <v>205</v>
      </c>
      <c r="K5" s="1"/>
      <c r="L5" s="1"/>
      <c r="M5" s="1"/>
      <c r="N5" s="1"/>
      <c r="O5" s="1"/>
      <c r="P5" s="1"/>
      <c r="Q5" s="1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</row>
    <row r="6" spans="1:33" ht="50.25" customHeight="1">
      <c r="A6" s="134"/>
      <c r="B6" s="156" t="s">
        <v>18</v>
      </c>
      <c r="C6" s="191" t="s">
        <v>133</v>
      </c>
      <c r="D6" s="192" t="s">
        <v>210</v>
      </c>
      <c r="E6" s="189" t="s">
        <v>128</v>
      </c>
      <c r="F6" s="158" t="s">
        <v>198</v>
      </c>
      <c r="G6" s="159">
        <v>400000000</v>
      </c>
      <c r="H6" s="160">
        <v>192704362</v>
      </c>
      <c r="I6" s="160">
        <f>+G6-H6</f>
        <v>207295638</v>
      </c>
      <c r="J6" s="161">
        <f t="shared" ref="J6:J11" si="0">+H6/G6</f>
        <v>0.48176090500000002</v>
      </c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ht="43.5" customHeight="1">
      <c r="A7" s="134"/>
      <c r="B7" s="156" t="s">
        <v>26</v>
      </c>
      <c r="C7" s="191" t="s">
        <v>133</v>
      </c>
      <c r="D7" s="192" t="s">
        <v>211</v>
      </c>
      <c r="E7" s="189" t="s">
        <v>128</v>
      </c>
      <c r="F7" s="158" t="s">
        <v>198</v>
      </c>
      <c r="G7" s="159">
        <v>700000000</v>
      </c>
      <c r="H7" s="160">
        <v>600759671</v>
      </c>
      <c r="I7" s="160">
        <f t="shared" ref="I7:I23" si="1">+G7-H7</f>
        <v>99240329</v>
      </c>
      <c r="J7" s="161">
        <f t="shared" si="0"/>
        <v>0.85822810142857142</v>
      </c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3" ht="54.75" customHeight="1">
      <c r="A8" s="134"/>
      <c r="B8" s="182" t="s">
        <v>31</v>
      </c>
      <c r="C8" s="192" t="s">
        <v>212</v>
      </c>
      <c r="D8" s="192" t="s">
        <v>213</v>
      </c>
      <c r="E8" s="189" t="s">
        <v>128</v>
      </c>
      <c r="F8" s="164" t="s">
        <v>198</v>
      </c>
      <c r="G8" s="165">
        <v>500000000</v>
      </c>
      <c r="H8" s="160">
        <v>382047774</v>
      </c>
      <c r="I8" s="160">
        <f t="shared" si="1"/>
        <v>117952226</v>
      </c>
      <c r="J8" s="161">
        <f t="shared" si="0"/>
        <v>0.76409554800000001</v>
      </c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51.75" customHeight="1">
      <c r="A9" s="134"/>
      <c r="B9" s="156" t="s">
        <v>38</v>
      </c>
      <c r="C9" s="191" t="s">
        <v>133</v>
      </c>
      <c r="D9" s="192" t="s">
        <v>214</v>
      </c>
      <c r="E9" s="189" t="s">
        <v>128</v>
      </c>
      <c r="F9" s="164" t="s">
        <v>198</v>
      </c>
      <c r="G9" s="167">
        <v>2522000000</v>
      </c>
      <c r="H9" s="160">
        <v>1173330223</v>
      </c>
      <c r="I9" s="160">
        <f t="shared" si="1"/>
        <v>1348669777</v>
      </c>
      <c r="J9" s="161">
        <f t="shared" si="0"/>
        <v>0.46523799484536082</v>
      </c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</row>
    <row r="10" spans="1:33" ht="46.5" customHeight="1">
      <c r="A10" s="135"/>
      <c r="B10" s="156" t="s">
        <v>44</v>
      </c>
      <c r="C10" s="191" t="s">
        <v>133</v>
      </c>
      <c r="D10" s="192" t="s">
        <v>215</v>
      </c>
      <c r="E10" s="189" t="s">
        <v>128</v>
      </c>
      <c r="F10" s="164" t="s">
        <v>198</v>
      </c>
      <c r="G10" s="167">
        <v>1400000000</v>
      </c>
      <c r="H10" s="168">
        <v>1155123856</v>
      </c>
      <c r="I10" s="160">
        <f t="shared" si="1"/>
        <v>244876144</v>
      </c>
      <c r="J10" s="161">
        <f t="shared" si="0"/>
        <v>0.82508846857142859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</row>
    <row r="11" spans="1:33" ht="48" customHeight="1">
      <c r="A11" s="135"/>
      <c r="B11" s="182" t="s">
        <v>46</v>
      </c>
      <c r="C11" s="192" t="s">
        <v>216</v>
      </c>
      <c r="D11" s="192" t="s">
        <v>217</v>
      </c>
      <c r="E11" s="189" t="s">
        <v>128</v>
      </c>
      <c r="F11" s="164" t="s">
        <v>198</v>
      </c>
      <c r="G11" s="169">
        <v>746762000</v>
      </c>
      <c r="H11" s="170">
        <v>721167354</v>
      </c>
      <c r="I11" s="160">
        <f t="shared" si="1"/>
        <v>25594646</v>
      </c>
      <c r="J11" s="161">
        <f t="shared" si="0"/>
        <v>0.96572583232676545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</row>
    <row r="12" spans="1:33" ht="54" customHeight="1">
      <c r="A12" s="135"/>
      <c r="B12" s="156" t="s">
        <v>49</v>
      </c>
      <c r="C12" s="191" t="s">
        <v>133</v>
      </c>
      <c r="D12" s="192" t="s">
        <v>218</v>
      </c>
      <c r="E12" s="189" t="s">
        <v>128</v>
      </c>
      <c r="F12" s="164" t="s">
        <v>198</v>
      </c>
      <c r="G12" s="169">
        <v>57200000</v>
      </c>
      <c r="H12" s="171">
        <v>0</v>
      </c>
      <c r="I12" s="160">
        <f t="shared" si="1"/>
        <v>57200000</v>
      </c>
      <c r="J12" s="161">
        <v>0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</row>
    <row r="13" spans="1:33" ht="56.25" customHeight="1">
      <c r="A13" s="135"/>
      <c r="B13" s="156" t="s">
        <v>52</v>
      </c>
      <c r="C13" s="191" t="s">
        <v>133</v>
      </c>
      <c r="D13" s="192" t="s">
        <v>219</v>
      </c>
      <c r="E13" s="189" t="s">
        <v>128</v>
      </c>
      <c r="F13" s="164" t="s">
        <v>198</v>
      </c>
      <c r="G13" s="167">
        <v>1000000000</v>
      </c>
      <c r="H13" s="168">
        <v>511145931</v>
      </c>
      <c r="I13" s="160">
        <f t="shared" si="1"/>
        <v>488854069</v>
      </c>
      <c r="J13" s="161">
        <f>+H13/G13</f>
        <v>0.51114593100000005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</row>
    <row r="14" spans="1:33" ht="51.75" customHeight="1">
      <c r="A14" s="134"/>
      <c r="B14" s="156" t="s">
        <v>55</v>
      </c>
      <c r="C14" s="193" t="s">
        <v>220</v>
      </c>
      <c r="D14" s="192" t="s">
        <v>221</v>
      </c>
      <c r="E14" s="189" t="s">
        <v>128</v>
      </c>
      <c r="F14" s="164" t="s">
        <v>198</v>
      </c>
      <c r="G14" s="172">
        <v>1000000000</v>
      </c>
      <c r="H14" s="168">
        <v>989234651</v>
      </c>
      <c r="I14" s="160">
        <f t="shared" si="1"/>
        <v>10765349</v>
      </c>
      <c r="J14" s="161">
        <f>+H14/G14</f>
        <v>0.98923465099999996</v>
      </c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</row>
    <row r="15" spans="1:33" ht="44.25" customHeight="1">
      <c r="A15" s="134"/>
      <c r="B15" s="156" t="s">
        <v>59</v>
      </c>
      <c r="C15" s="191" t="s">
        <v>133</v>
      </c>
      <c r="D15" s="192" t="s">
        <v>222</v>
      </c>
      <c r="E15" s="189" t="s">
        <v>128</v>
      </c>
      <c r="F15" s="158" t="s">
        <v>198</v>
      </c>
      <c r="G15" s="173">
        <v>1000000000</v>
      </c>
      <c r="H15" s="174">
        <v>977764683</v>
      </c>
      <c r="I15" s="160">
        <f t="shared" si="1"/>
        <v>22235317</v>
      </c>
      <c r="J15" s="161">
        <f>+H15/G15</f>
        <v>0.97776468299999997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</row>
    <row r="16" spans="1:33" ht="40.5" customHeight="1">
      <c r="A16" s="134"/>
      <c r="B16" s="156" t="s">
        <v>62</v>
      </c>
      <c r="C16" s="191" t="s">
        <v>133</v>
      </c>
      <c r="D16" s="192" t="s">
        <v>223</v>
      </c>
      <c r="E16" s="189" t="s">
        <v>128</v>
      </c>
      <c r="F16" s="164" t="s">
        <v>198</v>
      </c>
      <c r="G16" s="167">
        <v>250523560</v>
      </c>
      <c r="H16" s="168">
        <v>190787641</v>
      </c>
      <c r="I16" s="160">
        <f t="shared" si="1"/>
        <v>59735919</v>
      </c>
      <c r="J16" s="161">
        <f>+H16/G16</f>
        <v>0.76155568362512494</v>
      </c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</row>
    <row r="17" spans="1:33" ht="44.25" customHeight="1">
      <c r="A17" s="134"/>
      <c r="B17" s="156" t="s">
        <v>64</v>
      </c>
      <c r="C17" s="191" t="s">
        <v>212</v>
      </c>
      <c r="D17" s="192" t="s">
        <v>224</v>
      </c>
      <c r="E17" s="189" t="s">
        <v>128</v>
      </c>
      <c r="F17" s="164" t="s">
        <v>198</v>
      </c>
      <c r="G17" s="165">
        <v>1400000000</v>
      </c>
      <c r="H17" s="168">
        <v>1396839553</v>
      </c>
      <c r="I17" s="160">
        <f t="shared" si="1"/>
        <v>3160447</v>
      </c>
      <c r="J17" s="161">
        <v>0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</row>
    <row r="18" spans="1:33" ht="46.5" customHeight="1">
      <c r="A18" s="134"/>
      <c r="B18" s="156" t="s">
        <v>68</v>
      </c>
      <c r="C18" s="193" t="s">
        <v>196</v>
      </c>
      <c r="D18" s="192" t="s">
        <v>225</v>
      </c>
      <c r="E18" s="189" t="s">
        <v>128</v>
      </c>
      <c r="F18" s="164" t="s">
        <v>198</v>
      </c>
      <c r="G18" s="167">
        <v>500000000</v>
      </c>
      <c r="H18" s="168">
        <v>453478476</v>
      </c>
      <c r="I18" s="160">
        <f t="shared" si="1"/>
        <v>46521524</v>
      </c>
      <c r="J18" s="161">
        <f>+H18/G18</f>
        <v>0.90695695200000004</v>
      </c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</row>
    <row r="19" spans="1:33" ht="49.5" customHeight="1">
      <c r="A19" s="134"/>
      <c r="B19" s="156" t="s">
        <v>72</v>
      </c>
      <c r="C19" s="193" t="s">
        <v>226</v>
      </c>
      <c r="D19" s="192" t="s">
        <v>227</v>
      </c>
      <c r="E19" s="189" t="s">
        <v>128</v>
      </c>
      <c r="F19" s="164" t="s">
        <v>198</v>
      </c>
      <c r="G19" s="165">
        <v>3500000000</v>
      </c>
      <c r="H19" s="168">
        <v>2936975007</v>
      </c>
      <c r="I19" s="160">
        <f t="shared" si="1"/>
        <v>563024993</v>
      </c>
      <c r="J19" s="161">
        <f>+H19/G19</f>
        <v>0.83913571628571426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</row>
    <row r="20" spans="1:33" ht="42.75" customHeight="1">
      <c r="A20" s="135"/>
      <c r="B20" s="194" t="s">
        <v>77</v>
      </c>
      <c r="C20" s="193" t="s">
        <v>229</v>
      </c>
      <c r="D20" s="192" t="s">
        <v>230</v>
      </c>
      <c r="E20" s="189" t="s">
        <v>128</v>
      </c>
      <c r="F20" s="164" t="s">
        <v>198</v>
      </c>
      <c r="G20" s="175">
        <v>857041886</v>
      </c>
      <c r="H20" s="168">
        <v>559207937</v>
      </c>
      <c r="I20" s="160">
        <f t="shared" si="1"/>
        <v>297833949</v>
      </c>
      <c r="J20" s="161">
        <f>+H20/G20</f>
        <v>0.65248612248106619</v>
      </c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</row>
    <row r="21" spans="1:33" ht="50.25" customHeight="1">
      <c r="A21" s="134"/>
      <c r="B21" s="156" t="s">
        <v>88</v>
      </c>
      <c r="C21" s="191" t="s">
        <v>212</v>
      </c>
      <c r="D21" s="192" t="s">
        <v>231</v>
      </c>
      <c r="E21" s="189" t="s">
        <v>128</v>
      </c>
      <c r="F21" s="164" t="s">
        <v>198</v>
      </c>
      <c r="G21" s="176">
        <v>120000000</v>
      </c>
      <c r="H21" s="171">
        <v>89637464</v>
      </c>
      <c r="I21" s="160">
        <f t="shared" si="1"/>
        <v>30362536</v>
      </c>
      <c r="J21" s="161">
        <f>+H21/G21</f>
        <v>0.74697886666666669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</row>
    <row r="22" spans="1:33" ht="60" customHeight="1">
      <c r="A22" s="134"/>
      <c r="B22" s="156" t="s">
        <v>92</v>
      </c>
      <c r="C22" s="191" t="s">
        <v>234</v>
      </c>
      <c r="D22" s="192" t="s">
        <v>235</v>
      </c>
      <c r="E22" s="189" t="s">
        <v>128</v>
      </c>
      <c r="F22" s="164" t="s">
        <v>198</v>
      </c>
      <c r="G22" s="176">
        <v>471938823</v>
      </c>
      <c r="H22" s="177">
        <v>469589882</v>
      </c>
      <c r="I22" s="160">
        <f t="shared" si="1"/>
        <v>2348941</v>
      </c>
      <c r="J22" s="161">
        <v>0</v>
      </c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</row>
    <row r="23" spans="1:33" ht="48" customHeight="1">
      <c r="A23" s="134"/>
      <c r="B23" s="157" t="s">
        <v>97</v>
      </c>
      <c r="C23" s="191" t="s">
        <v>133</v>
      </c>
      <c r="D23" s="192" t="s">
        <v>237</v>
      </c>
      <c r="E23" s="189" t="s">
        <v>128</v>
      </c>
      <c r="F23" s="164" t="s">
        <v>198</v>
      </c>
      <c r="G23" s="180">
        <v>203000000</v>
      </c>
      <c r="H23" s="181"/>
      <c r="I23" s="160">
        <f t="shared" si="1"/>
        <v>203000000</v>
      </c>
      <c r="J23" s="161">
        <v>0</v>
      </c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</row>
    <row r="24" spans="1:33" ht="15.75" customHeight="1">
      <c r="A24" s="134"/>
      <c r="B24" s="209" t="s">
        <v>206</v>
      </c>
      <c r="C24" s="210"/>
      <c r="D24" s="210"/>
      <c r="E24" s="210"/>
      <c r="F24" s="210"/>
      <c r="G24" s="140">
        <f>SUM(G6:G23)</f>
        <v>16628466269</v>
      </c>
      <c r="H24" s="140">
        <f>SUM(H6:H23)</f>
        <v>12799794465</v>
      </c>
      <c r="I24" s="140">
        <f>SUM(I6:I23)</f>
        <v>3828671804</v>
      </c>
      <c r="J24" s="141">
        <f>+H24/G24</f>
        <v>0.76975195775345262</v>
      </c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</row>
    <row r="25" spans="1:33" ht="46.5" customHeight="1">
      <c r="A25" s="134"/>
      <c r="B25" s="182" t="s">
        <v>77</v>
      </c>
      <c r="C25" s="193" t="s">
        <v>229</v>
      </c>
      <c r="D25" s="192" t="s">
        <v>230</v>
      </c>
      <c r="E25" s="182" t="s">
        <v>128</v>
      </c>
      <c r="F25" s="158" t="s">
        <v>194</v>
      </c>
      <c r="G25" s="159">
        <v>1530000000</v>
      </c>
      <c r="H25" s="198">
        <v>1474847106</v>
      </c>
      <c r="I25" s="160">
        <f>+G25-H25</f>
        <v>55152894</v>
      </c>
      <c r="J25" s="161">
        <f>+H25/G25</f>
        <v>0.96395235686274505</v>
      </c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</row>
    <row r="26" spans="1:33" ht="37.5" customHeight="1">
      <c r="A26" s="134"/>
      <c r="B26" s="182" t="s">
        <v>77</v>
      </c>
      <c r="C26" s="193" t="s">
        <v>229</v>
      </c>
      <c r="D26" s="192" t="s">
        <v>230</v>
      </c>
      <c r="E26" s="182" t="s">
        <v>128</v>
      </c>
      <c r="F26" s="158" t="s">
        <v>201</v>
      </c>
      <c r="G26" s="159">
        <v>112958114</v>
      </c>
      <c r="H26" s="198">
        <v>55428462</v>
      </c>
      <c r="I26" s="160">
        <f>+G26-H26</f>
        <v>57529652</v>
      </c>
      <c r="J26" s="161">
        <f>+H26/G26</f>
        <v>0.49069925158275923</v>
      </c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</row>
    <row r="27" spans="1:33" ht="28.5" customHeight="1">
      <c r="A27" s="134"/>
      <c r="B27" s="211" t="s">
        <v>207</v>
      </c>
      <c r="C27" s="211"/>
      <c r="D27" s="211"/>
      <c r="E27" s="211"/>
      <c r="F27" s="211"/>
      <c r="G27" s="142">
        <f>+G26+G25</f>
        <v>1642958114</v>
      </c>
      <c r="H27" s="143">
        <f>+H26+H25</f>
        <v>1530275568</v>
      </c>
      <c r="I27" s="144">
        <f>+I26+I25</f>
        <v>112682546</v>
      </c>
      <c r="J27" s="141">
        <f>+H27/G27</f>
        <v>0.93141483946559089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</row>
    <row r="28" spans="1:33" ht="15" customHeight="1">
      <c r="A28" s="134"/>
      <c r="B28" s="211" t="s">
        <v>208</v>
      </c>
      <c r="C28" s="211"/>
      <c r="D28" s="211"/>
      <c r="E28" s="211"/>
      <c r="F28" s="211"/>
      <c r="G28" s="142">
        <f>+G27+G24</f>
        <v>18271424383</v>
      </c>
      <c r="H28" s="143">
        <f>+H27+H24</f>
        <v>14330070033</v>
      </c>
      <c r="I28" s="144">
        <f>+I27+I24</f>
        <v>3941354350</v>
      </c>
      <c r="J28" s="141">
        <f>+H28/G28</f>
        <v>0.78428861005127259</v>
      </c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</row>
    <row r="29" spans="1:33" ht="20.25" customHeight="1">
      <c r="A29" s="134"/>
      <c r="B29" s="184"/>
      <c r="C29" s="184"/>
      <c r="D29" s="185"/>
      <c r="E29" s="185"/>
      <c r="F29" s="185"/>
      <c r="G29" s="186"/>
      <c r="H29" s="187"/>
      <c r="I29" s="163"/>
      <c r="J29" s="163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</row>
    <row r="30" spans="1:33" ht="20.25" customHeight="1">
      <c r="A30" s="134"/>
      <c r="B30" s="269" t="s">
        <v>253</v>
      </c>
      <c r="C30" s="270"/>
      <c r="D30" s="270"/>
      <c r="E30" s="270"/>
      <c r="F30" s="270"/>
      <c r="G30" s="270"/>
      <c r="H30" s="270"/>
      <c r="I30" s="270"/>
      <c r="J30" s="271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</row>
    <row r="31" spans="1:33" s="202" customFormat="1" ht="53.25" customHeight="1">
      <c r="B31" s="192" t="s">
        <v>132</v>
      </c>
      <c r="C31" s="192" t="s">
        <v>133</v>
      </c>
      <c r="D31" s="192" t="s">
        <v>134</v>
      </c>
      <c r="E31" s="192" t="s">
        <v>241</v>
      </c>
      <c r="F31" s="199" t="s">
        <v>135</v>
      </c>
      <c r="G31" s="159">
        <v>1000493922</v>
      </c>
      <c r="H31" s="159">
        <v>0</v>
      </c>
      <c r="I31" s="200">
        <f t="shared" ref="I31:I40" si="2">+G31-H31</f>
        <v>1000493922</v>
      </c>
      <c r="J31" s="161">
        <f t="shared" ref="J31:J41" si="3">+H31/G31</f>
        <v>0</v>
      </c>
    </row>
    <row r="32" spans="1:33" s="202" customFormat="1" ht="37.5" customHeight="1">
      <c r="B32" s="192" t="s">
        <v>137</v>
      </c>
      <c r="C32" s="192" t="s">
        <v>138</v>
      </c>
      <c r="D32" s="192" t="s">
        <v>139</v>
      </c>
      <c r="E32" s="192" t="s">
        <v>241</v>
      </c>
      <c r="F32" s="199" t="s">
        <v>135</v>
      </c>
      <c r="G32" s="159">
        <v>339283154</v>
      </c>
      <c r="H32" s="159">
        <v>339271444</v>
      </c>
      <c r="I32" s="200">
        <f t="shared" si="2"/>
        <v>11710</v>
      </c>
      <c r="J32" s="161">
        <f t="shared" si="3"/>
        <v>0.99996548605534363</v>
      </c>
    </row>
    <row r="33" spans="1:33" s="202" customFormat="1" ht="50.25" customHeight="1">
      <c r="B33" s="192" t="s">
        <v>141</v>
      </c>
      <c r="C33" s="192" t="s">
        <v>142</v>
      </c>
      <c r="D33" s="192" t="s">
        <v>143</v>
      </c>
      <c r="E33" s="192" t="s">
        <v>241</v>
      </c>
      <c r="F33" s="199" t="s">
        <v>135</v>
      </c>
      <c r="G33" s="159">
        <v>256937059</v>
      </c>
      <c r="H33" s="159">
        <v>253335732</v>
      </c>
      <c r="I33" s="200">
        <f t="shared" si="2"/>
        <v>3601327</v>
      </c>
      <c r="J33" s="161">
        <f t="shared" si="3"/>
        <v>0.98598362177096455</v>
      </c>
    </row>
    <row r="34" spans="1:33" s="202" customFormat="1" ht="50.25" customHeight="1">
      <c r="B34" s="192" t="s">
        <v>145</v>
      </c>
      <c r="C34" s="192" t="s">
        <v>133</v>
      </c>
      <c r="D34" s="192" t="s">
        <v>146</v>
      </c>
      <c r="E34" s="192" t="s">
        <v>241</v>
      </c>
      <c r="F34" s="199" t="s">
        <v>135</v>
      </c>
      <c r="G34" s="159">
        <v>208278000</v>
      </c>
      <c r="H34" s="159">
        <v>207361643</v>
      </c>
      <c r="I34" s="200">
        <f t="shared" si="2"/>
        <v>916357</v>
      </c>
      <c r="J34" s="161">
        <f t="shared" si="3"/>
        <v>0.99560031784441949</v>
      </c>
    </row>
    <row r="35" spans="1:33" s="202" customFormat="1" ht="42" customHeight="1">
      <c r="B35" s="192" t="s">
        <v>148</v>
      </c>
      <c r="C35" s="192" t="s">
        <v>149</v>
      </c>
      <c r="D35" s="192" t="s">
        <v>150</v>
      </c>
      <c r="E35" s="192" t="s">
        <v>241</v>
      </c>
      <c r="F35" s="199" t="s">
        <v>135</v>
      </c>
      <c r="G35" s="159">
        <v>198644110</v>
      </c>
      <c r="H35" s="159">
        <v>25158980</v>
      </c>
      <c r="I35" s="200">
        <f t="shared" si="2"/>
        <v>173485130</v>
      </c>
      <c r="J35" s="161">
        <f t="shared" si="3"/>
        <v>0.12665354135091145</v>
      </c>
    </row>
    <row r="36" spans="1:33" s="202" customFormat="1" ht="48.75" customHeight="1">
      <c r="B36" s="192" t="s">
        <v>151</v>
      </c>
      <c r="C36" s="192" t="s">
        <v>152</v>
      </c>
      <c r="D36" s="192" t="s">
        <v>153</v>
      </c>
      <c r="E36" s="192" t="s">
        <v>241</v>
      </c>
      <c r="F36" s="199" t="s">
        <v>135</v>
      </c>
      <c r="G36" s="159">
        <v>684214151</v>
      </c>
      <c r="H36" s="159">
        <v>567050104</v>
      </c>
      <c r="I36" s="200">
        <f t="shared" si="2"/>
        <v>117164047</v>
      </c>
      <c r="J36" s="161">
        <f t="shared" si="3"/>
        <v>0.82876114615758656</v>
      </c>
    </row>
    <row r="37" spans="1:33" s="202" customFormat="1" ht="39.75" customHeight="1">
      <c r="B37" s="192" t="s">
        <v>91</v>
      </c>
      <c r="C37" s="192" t="s">
        <v>155</v>
      </c>
      <c r="D37" s="192" t="s">
        <v>156</v>
      </c>
      <c r="E37" s="192" t="s">
        <v>241</v>
      </c>
      <c r="F37" s="199" t="s">
        <v>135</v>
      </c>
      <c r="G37" s="159">
        <v>1171898066</v>
      </c>
      <c r="H37" s="159">
        <v>1171397847</v>
      </c>
      <c r="I37" s="200">
        <f t="shared" si="2"/>
        <v>500219</v>
      </c>
      <c r="J37" s="161">
        <f t="shared" si="3"/>
        <v>0.9995731548549206</v>
      </c>
    </row>
    <row r="38" spans="1:33" s="202" customFormat="1" ht="34.5" customHeight="1">
      <c r="B38" s="192" t="s">
        <v>75</v>
      </c>
      <c r="C38" s="192" t="s">
        <v>152</v>
      </c>
      <c r="D38" s="192" t="s">
        <v>157</v>
      </c>
      <c r="E38" s="192" t="s">
        <v>241</v>
      </c>
      <c r="F38" s="199" t="s">
        <v>135</v>
      </c>
      <c r="G38" s="159">
        <v>472430559</v>
      </c>
      <c r="H38" s="159">
        <v>386750378</v>
      </c>
      <c r="I38" s="200">
        <f t="shared" si="2"/>
        <v>85680181</v>
      </c>
      <c r="J38" s="161">
        <f t="shared" si="3"/>
        <v>0.81863962995670647</v>
      </c>
    </row>
    <row r="39" spans="1:33" s="202" customFormat="1" ht="45.75" customHeight="1">
      <c r="B39" s="192" t="s">
        <v>96</v>
      </c>
      <c r="C39" s="192" t="s">
        <v>155</v>
      </c>
      <c r="D39" s="192" t="s">
        <v>158</v>
      </c>
      <c r="E39" s="192" t="s">
        <v>241</v>
      </c>
      <c r="F39" s="199" t="s">
        <v>135</v>
      </c>
      <c r="G39" s="159">
        <v>645153986</v>
      </c>
      <c r="H39" s="159">
        <v>632228366</v>
      </c>
      <c r="I39" s="200">
        <f t="shared" si="2"/>
        <v>12925620</v>
      </c>
      <c r="J39" s="161">
        <f t="shared" si="3"/>
        <v>0.97996506217044432</v>
      </c>
    </row>
    <row r="40" spans="1:33" s="202" customFormat="1" ht="54.75" customHeight="1">
      <c r="B40" s="192" t="s">
        <v>159</v>
      </c>
      <c r="C40" s="192" t="s">
        <v>160</v>
      </c>
      <c r="D40" s="192" t="s">
        <v>161</v>
      </c>
      <c r="E40" s="192" t="s">
        <v>241</v>
      </c>
      <c r="F40" s="199" t="s">
        <v>135</v>
      </c>
      <c r="G40" s="159">
        <v>450000000</v>
      </c>
      <c r="H40" s="159">
        <v>0</v>
      </c>
      <c r="I40" s="200">
        <f t="shared" si="2"/>
        <v>450000000</v>
      </c>
      <c r="J40" s="161">
        <f t="shared" si="3"/>
        <v>0</v>
      </c>
    </row>
    <row r="41" spans="1:33" s="202" customFormat="1" ht="45.75" customHeight="1">
      <c r="B41" s="192" t="s">
        <v>163</v>
      </c>
      <c r="C41" s="192" t="s">
        <v>149</v>
      </c>
      <c r="D41" s="192" t="s">
        <v>164</v>
      </c>
      <c r="E41" s="192" t="s">
        <v>241</v>
      </c>
      <c r="F41" s="199" t="s">
        <v>135</v>
      </c>
      <c r="G41" s="159">
        <v>530127165</v>
      </c>
      <c r="H41" s="159">
        <v>272102467</v>
      </c>
      <c r="I41" s="200">
        <f>+G41-H41</f>
        <v>258024698</v>
      </c>
      <c r="J41" s="161">
        <f t="shared" si="3"/>
        <v>0.51327772837296504</v>
      </c>
    </row>
    <row r="42" spans="1:33" s="202" customFormat="1" ht="20.25" customHeight="1">
      <c r="B42" s="272" t="s">
        <v>254</v>
      </c>
      <c r="C42" s="273"/>
      <c r="D42" s="273"/>
      <c r="E42" s="273"/>
      <c r="F42" s="274"/>
      <c r="G42" s="204">
        <f>SUM(G31:G41)</f>
        <v>5957460172</v>
      </c>
      <c r="H42" s="204">
        <f>SUM(H31:H41)</f>
        <v>3854656961</v>
      </c>
      <c r="I42" s="204">
        <f>SUM(I31:I41)</f>
        <v>2102803211</v>
      </c>
      <c r="J42" s="141">
        <f>+H42/G42</f>
        <v>0.64703025277732396</v>
      </c>
    </row>
    <row r="43" spans="1:33" s="202" customFormat="1" ht="20.25" customHeight="1"/>
    <row r="44" spans="1:33" s="202" customFormat="1" ht="20.25" customHeight="1">
      <c r="B44" s="269" t="s">
        <v>243</v>
      </c>
      <c r="C44" s="270"/>
      <c r="D44" s="270"/>
      <c r="E44" s="270"/>
      <c r="F44" s="270"/>
      <c r="G44" s="270"/>
      <c r="H44" s="270"/>
      <c r="I44" s="270"/>
      <c r="J44" s="271"/>
    </row>
    <row r="45" spans="1:33" ht="36.75" customHeight="1">
      <c r="A45" s="134"/>
      <c r="B45" s="192" t="s">
        <v>75</v>
      </c>
      <c r="C45" s="192" t="s">
        <v>152</v>
      </c>
      <c r="D45" s="192" t="s">
        <v>157</v>
      </c>
      <c r="E45" s="192" t="s">
        <v>241</v>
      </c>
      <c r="F45" s="201" t="s">
        <v>239</v>
      </c>
      <c r="G45" s="159">
        <v>347380077</v>
      </c>
      <c r="H45" s="149">
        <v>347380077</v>
      </c>
      <c r="I45" s="148">
        <f t="shared" ref="I45" si="4">+G45-H45</f>
        <v>0</v>
      </c>
      <c r="J45" s="161">
        <f t="shared" ref="J45:J47" si="5">+H45/G45</f>
        <v>1</v>
      </c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</row>
    <row r="46" spans="1:33" ht="32.25" customHeight="1">
      <c r="A46" s="134"/>
      <c r="B46" s="192" t="s">
        <v>190</v>
      </c>
      <c r="C46" s="192" t="s">
        <v>133</v>
      </c>
      <c r="D46" s="192" t="s">
        <v>191</v>
      </c>
      <c r="E46" s="192" t="s">
        <v>241</v>
      </c>
      <c r="F46" s="201" t="s">
        <v>239</v>
      </c>
      <c r="G46" s="159">
        <v>200000000</v>
      </c>
      <c r="H46" s="149">
        <v>70819337</v>
      </c>
      <c r="I46" s="148">
        <f>+G46-H46</f>
        <v>129180663</v>
      </c>
      <c r="J46" s="161">
        <f t="shared" si="5"/>
        <v>0.35409668500000002</v>
      </c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</row>
    <row r="47" spans="1:33" ht="42" customHeight="1">
      <c r="A47" s="134"/>
      <c r="B47" s="192" t="s">
        <v>192</v>
      </c>
      <c r="C47" s="192" t="s">
        <v>212</v>
      </c>
      <c r="D47" s="192" t="s">
        <v>193</v>
      </c>
      <c r="E47" s="192" t="s">
        <v>241</v>
      </c>
      <c r="F47" s="201" t="s">
        <v>239</v>
      </c>
      <c r="G47" s="159">
        <v>258452863</v>
      </c>
      <c r="H47" s="149">
        <v>0</v>
      </c>
      <c r="I47" s="148">
        <f>+G47-H47</f>
        <v>258452863</v>
      </c>
      <c r="J47" s="161">
        <f t="shared" si="5"/>
        <v>0</v>
      </c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</row>
    <row r="48" spans="1:33" ht="27" customHeight="1">
      <c r="A48" s="134"/>
      <c r="B48" s="272" t="s">
        <v>247</v>
      </c>
      <c r="C48" s="273"/>
      <c r="D48" s="273"/>
      <c r="E48" s="273"/>
      <c r="F48" s="274"/>
      <c r="G48" s="204">
        <f>SUM(G45:G47)</f>
        <v>805832940</v>
      </c>
      <c r="H48" s="204">
        <f>SUM(H45:H47)</f>
        <v>418199414</v>
      </c>
      <c r="I48" s="204">
        <f>SUM(I45:I47)</f>
        <v>387633526</v>
      </c>
      <c r="J48" s="141">
        <f>+H48/G48</f>
        <v>0.51896539995001945</v>
      </c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</row>
    <row r="49" spans="1:33" s="203" customFormat="1" ht="18" customHeight="1">
      <c r="A49" s="202"/>
      <c r="B49" s="205"/>
      <c r="C49" s="205"/>
      <c r="D49" s="205"/>
      <c r="E49" s="205"/>
      <c r="F49" s="205"/>
      <c r="G49" s="206"/>
      <c r="H49" s="206"/>
      <c r="I49" s="206"/>
      <c r="J49" s="207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</row>
    <row r="50" spans="1:33" ht="20.25" customHeight="1">
      <c r="A50" s="134"/>
      <c r="B50" s="269" t="s">
        <v>245</v>
      </c>
      <c r="C50" s="270"/>
      <c r="D50" s="270"/>
      <c r="E50" s="270"/>
      <c r="F50" s="270"/>
      <c r="G50" s="270"/>
      <c r="H50" s="270"/>
      <c r="I50" s="270"/>
      <c r="J50" s="271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</row>
    <row r="51" spans="1:33" ht="38.25" customHeight="1">
      <c r="A51" s="134"/>
      <c r="B51" s="277" t="s">
        <v>195</v>
      </c>
      <c r="C51" s="277" t="s">
        <v>152</v>
      </c>
      <c r="D51" s="277" t="s">
        <v>197</v>
      </c>
      <c r="E51" s="277" t="s">
        <v>241</v>
      </c>
      <c r="F51" s="164" t="s">
        <v>198</v>
      </c>
      <c r="G51" s="159">
        <v>925373058</v>
      </c>
      <c r="H51" s="149">
        <v>564873058</v>
      </c>
      <c r="I51" s="200">
        <f>+G51-H51</f>
        <v>360500000</v>
      </c>
      <c r="J51" s="161">
        <f>+H51/G51</f>
        <v>0.61042738722138157</v>
      </c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</row>
    <row r="52" spans="1:33" s="137" customFormat="1" ht="38.25" customHeight="1">
      <c r="A52" s="134"/>
      <c r="B52" s="277" t="s">
        <v>251</v>
      </c>
      <c r="C52" s="277" t="s">
        <v>152</v>
      </c>
      <c r="D52" s="277" t="s">
        <v>252</v>
      </c>
      <c r="E52" s="277" t="s">
        <v>241</v>
      </c>
      <c r="F52" s="164" t="s">
        <v>198</v>
      </c>
      <c r="G52" s="159">
        <v>680000000</v>
      </c>
      <c r="H52" s="276">
        <v>0</v>
      </c>
      <c r="I52" s="200">
        <f>+G52-H52</f>
        <v>680000000</v>
      </c>
      <c r="J52" s="161">
        <f>+H52/G52</f>
        <v>0</v>
      </c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</row>
    <row r="53" spans="1:33" ht="27" customHeight="1">
      <c r="A53" s="134"/>
      <c r="B53" s="272" t="s">
        <v>246</v>
      </c>
      <c r="C53" s="273"/>
      <c r="D53" s="273"/>
      <c r="E53" s="273"/>
      <c r="F53" s="274"/>
      <c r="G53" s="204">
        <f>SUM(G51:G52)</f>
        <v>1605373058</v>
      </c>
      <c r="H53" s="204">
        <f>+H51</f>
        <v>564873058</v>
      </c>
      <c r="I53" s="204">
        <f>SUM(I51:I51)</f>
        <v>360500000</v>
      </c>
      <c r="J53" s="141">
        <f>+H53/G53</f>
        <v>0.35186404504864938</v>
      </c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</row>
    <row r="54" spans="1:33" ht="20.25" customHeight="1">
      <c r="A54" s="134"/>
      <c r="B54" s="184"/>
      <c r="C54" s="184"/>
      <c r="D54" s="185"/>
      <c r="E54" s="185"/>
      <c r="F54" s="185"/>
      <c r="G54" s="186"/>
      <c r="H54" s="187"/>
      <c r="I54" s="163"/>
      <c r="J54" s="163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</row>
    <row r="55" spans="1:33" ht="43.5" customHeight="1">
      <c r="A55" s="134"/>
      <c r="B55" s="192" t="s">
        <v>192</v>
      </c>
      <c r="C55" s="192" t="s">
        <v>212</v>
      </c>
      <c r="D55" s="192" t="s">
        <v>193</v>
      </c>
      <c r="E55" s="277" t="s">
        <v>241</v>
      </c>
      <c r="F55" s="164" t="s">
        <v>23</v>
      </c>
      <c r="G55" s="159">
        <v>722040057</v>
      </c>
      <c r="H55" s="149">
        <v>0</v>
      </c>
      <c r="I55" s="200">
        <f>H55+G55</f>
        <v>722040057</v>
      </c>
      <c r="J55" s="161">
        <f>+H55/G55</f>
        <v>0</v>
      </c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</row>
    <row r="56" spans="1:33" ht="21.75" customHeight="1">
      <c r="A56" s="134"/>
      <c r="B56" s="272" t="s">
        <v>248</v>
      </c>
      <c r="C56" s="273"/>
      <c r="D56" s="273"/>
      <c r="E56" s="273"/>
      <c r="F56" s="274"/>
      <c r="G56" s="204">
        <f>SUM(G55)</f>
        <v>722040057</v>
      </c>
      <c r="H56" s="204">
        <f>SUM(H51:H54)</f>
        <v>1129746116</v>
      </c>
      <c r="I56" s="204">
        <f>SUM(I55)</f>
        <v>722040057</v>
      </c>
      <c r="J56" s="141">
        <f>+H56/G56</f>
        <v>1.5646585048120121</v>
      </c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</row>
    <row r="57" spans="1:33" ht="23.25" customHeight="1">
      <c r="A57" s="134"/>
      <c r="B57" s="269" t="s">
        <v>249</v>
      </c>
      <c r="C57" s="270"/>
      <c r="D57" s="270"/>
      <c r="E57" s="270"/>
      <c r="F57" s="270"/>
      <c r="G57" s="270"/>
      <c r="H57" s="270"/>
      <c r="I57" s="270"/>
      <c r="J57" s="271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</row>
    <row r="58" spans="1:33" ht="28.5" customHeight="1">
      <c r="A58" s="134"/>
      <c r="B58" s="275" t="s">
        <v>250</v>
      </c>
      <c r="C58" s="275"/>
      <c r="D58" s="275"/>
      <c r="E58" s="275"/>
      <c r="F58" s="275"/>
      <c r="G58" s="208">
        <f>+G56+G53+G48+G42+G28</f>
        <v>27362130610</v>
      </c>
      <c r="H58" s="208">
        <f>+H56+H53+H48+H42+H28</f>
        <v>20297545582</v>
      </c>
      <c r="I58" s="208">
        <f>+I56+I53+I48+I42+I28</f>
        <v>7514331144</v>
      </c>
      <c r="J58" s="141">
        <f>+H58/G58</f>
        <v>0.74181158884541998</v>
      </c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</row>
    <row r="59" spans="1:33" ht="18.7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</row>
    <row r="60" spans="1:33" ht="29.25" customHeight="1">
      <c r="A60" s="134"/>
      <c r="B60" s="278" t="s">
        <v>257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</row>
    <row r="61" spans="1:33" ht="41.2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</row>
    <row r="62" spans="1:33" ht="41.2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</row>
    <row r="63" spans="1:33" ht="33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</row>
    <row r="64" spans="1:33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</row>
    <row r="65" spans="1:33" ht="11.2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</row>
    <row r="66" spans="1:33" ht="33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</row>
    <row r="67" spans="1:33" ht="11.2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</row>
    <row r="68" spans="1:33" ht="11.2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</row>
    <row r="69" spans="1:33" ht="11.2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</row>
    <row r="70" spans="1:33" ht="48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</row>
    <row r="71" spans="1:33" ht="33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</row>
    <row r="72" spans="1:33" ht="1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</row>
    <row r="73" spans="1:33" ht="1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</row>
    <row r="74" spans="1:33" ht="1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</row>
    <row r="75" spans="1:33" ht="11.2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</row>
    <row r="76" spans="1:33" ht="11.2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</row>
    <row r="77" spans="1:33" ht="33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</row>
    <row r="78" spans="1:33" ht="11.2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</row>
    <row r="79" spans="1:33" ht="67.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</row>
    <row r="80" spans="1:33" ht="44.2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48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61.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</row>
    <row r="83" spans="1:33" ht="76.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</row>
    <row r="84" spans="1:33" ht="66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</row>
    <row r="85" spans="1:33" ht="66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</row>
    <row r="86" spans="1:33" ht="7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</row>
    <row r="87" spans="1:33" ht="4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</row>
    <row r="88" spans="1:33" ht="5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</row>
    <row r="89" spans="1:33" ht="56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</row>
    <row r="90" spans="1:33" ht="4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</row>
    <row r="91" spans="1:33" ht="33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</row>
    <row r="92" spans="1:33" ht="4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</row>
    <row r="93" spans="1:33" ht="4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</row>
    <row r="94" spans="1:33" ht="65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</row>
    <row r="95" spans="1:33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</row>
    <row r="96" spans="1:33" ht="11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</row>
    <row r="97" spans="1:33" ht="11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</row>
    <row r="98" spans="1:33" ht="11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</row>
    <row r="99" spans="1:33" ht="11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ht="11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</row>
    <row r="101" spans="1:33" ht="11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</row>
    <row r="102" spans="1:33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</row>
    <row r="103" spans="1:3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</row>
    <row r="104" spans="1:33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</row>
    <row r="105" spans="1:33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</row>
    <row r="106" spans="1:33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</row>
    <row r="107" spans="1:33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</row>
    <row r="108" spans="1:33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</row>
    <row r="109" spans="1:33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</row>
    <row r="110" spans="1:33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</row>
    <row r="111" spans="1:33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</row>
    <row r="112" spans="1:33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</row>
    <row r="113" spans="1:3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</row>
    <row r="114" spans="1:33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</row>
    <row r="115" spans="1:33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</row>
    <row r="116" spans="1:33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</row>
    <row r="117" spans="1:33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</row>
    <row r="118" spans="1:33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</row>
    <row r="119" spans="1:33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</row>
    <row r="120" spans="1:33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</row>
    <row r="121" spans="1:33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</row>
    <row r="122" spans="1:33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</row>
    <row r="123" spans="1:3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</row>
    <row r="124" spans="1:33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</row>
    <row r="125" spans="1:33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</row>
    <row r="126" spans="1:33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</row>
    <row r="127" spans="1:33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</row>
    <row r="128" spans="1:33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</row>
    <row r="129" spans="1:33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</row>
    <row r="130" spans="1:33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</row>
    <row r="131" spans="1:33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</row>
    <row r="132" spans="1:33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</row>
    <row r="133" spans="1: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</row>
    <row r="134" spans="1:33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</row>
    <row r="135" spans="1:33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</row>
    <row r="136" spans="1:33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</row>
    <row r="137" spans="1:33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</row>
    <row r="138" spans="1:33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</row>
    <row r="139" spans="1:33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</row>
    <row r="140" spans="1:33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</row>
    <row r="141" spans="1:33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</row>
    <row r="142" spans="1:33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</row>
    <row r="143" spans="1:3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</row>
    <row r="144" spans="1:33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</row>
    <row r="145" spans="1:33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</row>
    <row r="146" spans="1:33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</row>
    <row r="147" spans="1:33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</row>
    <row r="148" spans="1:33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</row>
    <row r="149" spans="1:33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</row>
    <row r="150" spans="1:33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</row>
    <row r="151" spans="1:33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</row>
    <row r="152" spans="1:33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</row>
    <row r="153" spans="1:3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</row>
    <row r="154" spans="1:33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</row>
    <row r="155" spans="1:33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</row>
    <row r="156" spans="1:33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</row>
    <row r="157" spans="1:33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</row>
    <row r="158" spans="1:33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</row>
    <row r="159" spans="1:33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</row>
    <row r="160" spans="1:33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</row>
    <row r="161" spans="1:33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</row>
    <row r="162" spans="1:33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</row>
    <row r="163" spans="1:3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</row>
    <row r="164" spans="1:33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</row>
    <row r="165" spans="1:33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</row>
    <row r="166" spans="1:33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</row>
    <row r="167" spans="1:33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</row>
    <row r="168" spans="1:33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</row>
    <row r="169" spans="1:33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</row>
    <row r="170" spans="1:33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</row>
    <row r="171" spans="1:33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</row>
    <row r="172" spans="1:33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</row>
    <row r="173" spans="1:3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</row>
    <row r="174" spans="1:33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</row>
    <row r="175" spans="1:33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</row>
    <row r="176" spans="1:33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</row>
    <row r="177" spans="1:33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</row>
    <row r="178" spans="1:33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</row>
    <row r="179" spans="1:33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</row>
    <row r="180" spans="1:33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</row>
    <row r="181" spans="1:33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</row>
    <row r="182" spans="1:33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</row>
    <row r="183" spans="1:3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</row>
    <row r="184" spans="1:33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</row>
    <row r="185" spans="1:33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</row>
    <row r="186" spans="1:33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</row>
    <row r="187" spans="1:33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</row>
    <row r="188" spans="1:33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</row>
    <row r="189" spans="1:33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</row>
    <row r="190" spans="1:33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</row>
    <row r="191" spans="1:33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</row>
    <row r="192" spans="1:33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</row>
    <row r="193" spans="1:3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</row>
    <row r="194" spans="1:33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</row>
    <row r="195" spans="1:33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</row>
    <row r="196" spans="1:33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</row>
    <row r="197" spans="1:33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</row>
    <row r="198" spans="1:33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</row>
    <row r="199" spans="1:33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</row>
    <row r="200" spans="1:33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</row>
    <row r="201" spans="1:33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</row>
    <row r="202" spans="1:33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</row>
    <row r="203" spans="1:3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</row>
    <row r="204" spans="1:33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</row>
    <row r="205" spans="1:33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</row>
    <row r="206" spans="1:33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</row>
    <row r="207" spans="1:33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</row>
    <row r="208" spans="1:33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</row>
    <row r="209" spans="1:33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</row>
    <row r="210" spans="1:33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</row>
    <row r="211" spans="1:33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</row>
    <row r="212" spans="1:33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</row>
    <row r="213" spans="1:3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</row>
    <row r="214" spans="1:33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</row>
    <row r="215" spans="1:33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</row>
    <row r="216" spans="1:33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</row>
    <row r="217" spans="1:33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</row>
    <row r="218" spans="1:33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</row>
    <row r="219" spans="1:33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</row>
    <row r="220" spans="1:33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</row>
    <row r="221" spans="1:33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</row>
    <row r="222" spans="1:33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</row>
    <row r="223" spans="1:3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</row>
    <row r="224" spans="1:33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</row>
    <row r="225" spans="1:33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</row>
    <row r="226" spans="1:33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</row>
    <row r="227" spans="1:33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</row>
    <row r="228" spans="1:33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</row>
    <row r="229" spans="1:33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</row>
    <row r="230" spans="1:33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</row>
    <row r="231" spans="1:33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</row>
    <row r="232" spans="1:33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</row>
    <row r="233" spans="1: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</row>
    <row r="234" spans="1:33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</row>
    <row r="235" spans="1:33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</row>
    <row r="236" spans="1:33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</row>
    <row r="237" spans="1:33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</row>
    <row r="238" spans="1:33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</row>
    <row r="239" spans="1:33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</row>
    <row r="240" spans="1:33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</row>
    <row r="241" spans="1:33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</row>
    <row r="242" spans="1:33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</row>
    <row r="243" spans="1:3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</row>
    <row r="244" spans="1:33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</row>
    <row r="245" spans="1:33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</row>
    <row r="246" spans="1:33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</row>
    <row r="247" spans="1:33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</row>
    <row r="248" spans="1:33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</row>
    <row r="249" spans="1:33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</row>
    <row r="250" spans="1:33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</row>
    <row r="251" spans="1:33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</row>
    <row r="252" spans="1:33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</row>
    <row r="253" spans="1:3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</row>
    <row r="254" spans="1:33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</row>
    <row r="255" spans="1:33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</row>
    <row r="256" spans="1:33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</row>
    <row r="257" spans="1:33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</row>
    <row r="258" spans="1:33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</row>
    <row r="259" spans="1:33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</row>
    <row r="260" spans="1:33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</row>
    <row r="261" spans="1:33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</row>
    <row r="262" spans="1:33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</row>
    <row r="263" spans="1:3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</row>
    <row r="264" spans="1:33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35"/>
      <c r="S264" s="135"/>
      <c r="T264" s="135"/>
      <c r="U264" s="135"/>
      <c r="V264" s="135"/>
      <c r="W264" s="135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</row>
    <row r="265" spans="1:33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35"/>
      <c r="S265" s="135"/>
      <c r="T265" s="135"/>
      <c r="U265" s="135"/>
      <c r="V265" s="135"/>
      <c r="W265" s="135"/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</row>
    <row r="266" spans="1:33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35"/>
      <c r="S266" s="135"/>
      <c r="T266" s="135"/>
      <c r="U266" s="135"/>
      <c r="V266" s="135"/>
      <c r="W266" s="135"/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</row>
    <row r="267" spans="1:33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35"/>
      <c r="S267" s="135"/>
      <c r="T267" s="135"/>
      <c r="U267" s="135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</row>
    <row r="268" spans="1:33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35"/>
      <c r="S268" s="135"/>
      <c r="T268" s="135"/>
      <c r="U268" s="135"/>
      <c r="V268" s="135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</row>
    <row r="269" spans="1:33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35"/>
      <c r="S269" s="135"/>
      <c r="T269" s="135"/>
      <c r="U269" s="135"/>
      <c r="V269" s="135"/>
      <c r="W269" s="135"/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</row>
    <row r="270" spans="1:33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35"/>
      <c r="S270" s="135"/>
      <c r="T270" s="135"/>
      <c r="U270" s="135"/>
      <c r="V270" s="135"/>
      <c r="W270" s="135"/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</row>
    <row r="271" spans="1:33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35"/>
      <c r="S271" s="135"/>
      <c r="T271" s="135"/>
      <c r="U271" s="135"/>
      <c r="V271" s="135"/>
      <c r="W271" s="135"/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</row>
    <row r="272" spans="1:33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35"/>
      <c r="S272" s="135"/>
      <c r="T272" s="135"/>
      <c r="U272" s="135"/>
      <c r="V272" s="135"/>
      <c r="W272" s="135"/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</row>
    <row r="273" spans="1:3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35"/>
      <c r="S273" s="135"/>
      <c r="T273" s="135"/>
      <c r="U273" s="135"/>
      <c r="V273" s="135"/>
      <c r="W273" s="135"/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</row>
    <row r="274" spans="1:33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35"/>
      <c r="S274" s="135"/>
      <c r="T274" s="135"/>
      <c r="U274" s="135"/>
      <c r="V274" s="135"/>
      <c r="W274" s="135"/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</row>
    <row r="275" spans="1:33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35"/>
      <c r="S275" s="135"/>
      <c r="T275" s="135"/>
      <c r="U275" s="135"/>
      <c r="V275" s="135"/>
      <c r="W275" s="135"/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</row>
    <row r="276" spans="1:33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35"/>
      <c r="S276" s="135"/>
      <c r="T276" s="135"/>
      <c r="U276" s="135"/>
      <c r="V276" s="135"/>
      <c r="W276" s="135"/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</row>
    <row r="277" spans="1:33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</row>
    <row r="278" spans="1:33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</row>
    <row r="279" spans="1:33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</row>
    <row r="280" spans="1:33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35"/>
      <c r="S280" s="135"/>
      <c r="T280" s="135"/>
      <c r="U280" s="135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</row>
    <row r="281" spans="1:33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</row>
    <row r="282" spans="1:33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35"/>
      <c r="S282" s="135"/>
      <c r="T282" s="135"/>
      <c r="U282" s="135"/>
      <c r="V282" s="135"/>
      <c r="W282" s="135"/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</row>
    <row r="283" spans="1:3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35"/>
      <c r="S283" s="135"/>
      <c r="T283" s="135"/>
      <c r="U283" s="135"/>
      <c r="V283" s="135"/>
      <c r="W283" s="135"/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</row>
    <row r="284" spans="1:33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35"/>
      <c r="S284" s="135"/>
      <c r="T284" s="135"/>
      <c r="U284" s="135"/>
      <c r="V284" s="135"/>
      <c r="W284" s="135"/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</row>
    <row r="285" spans="1:33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35"/>
      <c r="S285" s="135"/>
      <c r="T285" s="135"/>
      <c r="U285" s="135"/>
      <c r="V285" s="135"/>
      <c r="W285" s="135"/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</row>
    <row r="286" spans="1:33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35"/>
      <c r="S286" s="135"/>
      <c r="T286" s="135"/>
      <c r="U286" s="135"/>
      <c r="V286" s="135"/>
      <c r="W286" s="135"/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</row>
    <row r="287" spans="1:33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35"/>
      <c r="S287" s="135"/>
      <c r="T287" s="135"/>
      <c r="U287" s="135"/>
      <c r="V287" s="135"/>
      <c r="W287" s="135"/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</row>
    <row r="288" spans="1:33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35"/>
      <c r="S288" s="135"/>
      <c r="T288" s="135"/>
      <c r="U288" s="135"/>
      <c r="V288" s="135"/>
      <c r="W288" s="135"/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</row>
    <row r="289" spans="1:33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35"/>
      <c r="S289" s="135"/>
      <c r="T289" s="135"/>
      <c r="U289" s="135"/>
      <c r="V289" s="135"/>
      <c r="W289" s="135"/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</row>
    <row r="290" spans="1:33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35"/>
      <c r="S290" s="135"/>
      <c r="T290" s="135"/>
      <c r="U290" s="135"/>
      <c r="V290" s="135"/>
      <c r="W290" s="135"/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</row>
    <row r="291" spans="1:33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35"/>
      <c r="S291" s="135"/>
      <c r="T291" s="135"/>
      <c r="U291" s="135"/>
      <c r="V291" s="135"/>
      <c r="W291" s="135"/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</row>
    <row r="292" spans="1:33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35"/>
      <c r="S292" s="135"/>
      <c r="T292" s="135"/>
      <c r="U292" s="135"/>
      <c r="V292" s="135"/>
      <c r="W292" s="135"/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</row>
    <row r="293" spans="1:3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35"/>
      <c r="S293" s="135"/>
      <c r="T293" s="135"/>
      <c r="U293" s="135"/>
      <c r="V293" s="135"/>
      <c r="W293" s="135"/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</row>
    <row r="294" spans="1:33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</row>
    <row r="295" spans="1:33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</row>
    <row r="296" spans="1:33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35"/>
      <c r="S296" s="135"/>
      <c r="T296" s="135"/>
      <c r="U296" s="135"/>
      <c r="V296" s="135"/>
      <c r="W296" s="135"/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</row>
    <row r="297" spans="1:33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35"/>
      <c r="S297" s="135"/>
      <c r="T297" s="135"/>
      <c r="U297" s="135"/>
      <c r="V297" s="135"/>
      <c r="W297" s="135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</row>
    <row r="298" spans="1:33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35"/>
      <c r="S298" s="135"/>
      <c r="T298" s="135"/>
      <c r="U298" s="135"/>
      <c r="V298" s="135"/>
      <c r="W298" s="135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</row>
    <row r="299" spans="1:33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35"/>
      <c r="S299" s="135"/>
      <c r="T299" s="135"/>
      <c r="U299" s="135"/>
      <c r="V299" s="135"/>
      <c r="W299" s="135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</row>
    <row r="300" spans="1:33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35"/>
      <c r="S300" s="135"/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</row>
    <row r="301" spans="1:33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35"/>
      <c r="S301" s="135"/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</row>
    <row r="302" spans="1:33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35"/>
      <c r="S302" s="135"/>
      <c r="T302" s="135"/>
      <c r="U302" s="135"/>
      <c r="V302" s="135"/>
      <c r="W302" s="135"/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</row>
    <row r="303" spans="1:3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35"/>
      <c r="S303" s="135"/>
      <c r="T303" s="135"/>
      <c r="U303" s="135"/>
      <c r="V303" s="135"/>
      <c r="W303" s="135"/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</row>
    <row r="304" spans="1:33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35"/>
      <c r="S304" s="135"/>
      <c r="T304" s="135"/>
      <c r="U304" s="135"/>
      <c r="V304" s="135"/>
      <c r="W304" s="135"/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</row>
    <row r="305" spans="1:33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35"/>
      <c r="S305" s="135"/>
      <c r="T305" s="135"/>
      <c r="U305" s="135"/>
      <c r="V305" s="135"/>
      <c r="W305" s="135"/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</row>
    <row r="306" spans="1:33" ht="15.7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</row>
    <row r="307" spans="1:33" ht="15.7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</row>
    <row r="308" spans="1:33" ht="15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</row>
    <row r="309" spans="1:33" ht="15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</row>
    <row r="310" spans="1:33" ht="15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</row>
    <row r="311" spans="1:33" ht="15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</row>
    <row r="312" spans="1:33" ht="15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</row>
    <row r="313" spans="1:33" ht="15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</row>
    <row r="314" spans="1:33" ht="15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</row>
    <row r="315" spans="1:33" ht="15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</row>
    <row r="316" spans="1:33" ht="15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</row>
    <row r="317" spans="1:33" ht="15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</row>
    <row r="318" spans="1:33" ht="15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</row>
    <row r="319" spans="1:33" ht="15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</row>
    <row r="320" spans="1:33" ht="15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</row>
    <row r="321" spans="1:33" ht="15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</row>
    <row r="322" spans="1:33" ht="15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</row>
    <row r="323" spans="1:33" ht="15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</row>
    <row r="324" spans="1:33" ht="15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</row>
    <row r="325" spans="1:33" ht="15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</row>
    <row r="326" spans="1:33" ht="15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</row>
    <row r="327" spans="1:33" ht="15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</row>
    <row r="328" spans="1:33" ht="15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</row>
    <row r="329" spans="1:33" ht="15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</row>
    <row r="330" spans="1:33" ht="15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</row>
    <row r="331" spans="1:33" ht="15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</row>
    <row r="332" spans="1:33" ht="15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</row>
    <row r="333" spans="1:33" ht="15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</row>
    <row r="334" spans="1:33" ht="15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</row>
    <row r="335" spans="1:33" ht="15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</row>
    <row r="336" spans="1:33" ht="15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</row>
    <row r="337" spans="1:33" ht="15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</row>
    <row r="338" spans="1:33" ht="15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</row>
    <row r="339" spans="1:33" ht="15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</row>
    <row r="340" spans="1:33" ht="15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</row>
    <row r="341" spans="1:33" ht="15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</row>
    <row r="342" spans="1:33" ht="15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</row>
    <row r="343" spans="1:33" ht="15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</row>
    <row r="344" spans="1:33" ht="15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</row>
    <row r="345" spans="1:33" ht="15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</row>
    <row r="346" spans="1:33" ht="15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</row>
    <row r="347" spans="1:33" ht="15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</row>
    <row r="348" spans="1:33" ht="15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</row>
    <row r="349" spans="1:33" ht="15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</row>
    <row r="350" spans="1:33" ht="15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</row>
    <row r="351" spans="1:33" ht="15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</row>
    <row r="352" spans="1:33" ht="15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</row>
    <row r="353" spans="1:33" ht="15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</row>
    <row r="354" spans="1:33" ht="15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</row>
    <row r="355" spans="1:33" ht="15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</row>
    <row r="356" spans="1:33" ht="15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</row>
    <row r="357" spans="1:33" ht="15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</row>
    <row r="358" spans="1:33" ht="15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</row>
    <row r="359" spans="1:33" ht="15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</row>
    <row r="360" spans="1:33" ht="15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</row>
    <row r="361" spans="1:33" ht="15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</row>
    <row r="362" spans="1:33" ht="15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</row>
    <row r="363" spans="1:33" ht="15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</row>
    <row r="364" spans="1:33" ht="15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</row>
    <row r="365" spans="1:33" ht="15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</row>
    <row r="366" spans="1:33" ht="15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</row>
    <row r="367" spans="1:33" ht="15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</row>
    <row r="368" spans="1:33" ht="15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</row>
    <row r="369" spans="1:33" ht="15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</row>
    <row r="370" spans="1:33" ht="15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</row>
    <row r="371" spans="1:33" ht="15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</row>
    <row r="372" spans="1:33" ht="15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</row>
    <row r="373" spans="1:33" ht="15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</row>
    <row r="374" spans="1:33" ht="15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</row>
    <row r="375" spans="1:33" ht="15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</row>
    <row r="376" spans="1:33" ht="15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</row>
    <row r="377" spans="1:33" ht="15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</row>
    <row r="378" spans="1:33" ht="15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</row>
    <row r="379" spans="1:33" ht="15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</row>
    <row r="380" spans="1:33" ht="15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</row>
    <row r="381" spans="1:33" ht="15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</row>
    <row r="382" spans="1:33" ht="15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</row>
    <row r="383" spans="1:33" ht="15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</row>
    <row r="384" spans="1:33" ht="15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</row>
    <row r="385" spans="1:33" ht="15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</row>
    <row r="386" spans="1:33" ht="15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</row>
    <row r="387" spans="1:33" ht="15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</row>
    <row r="388" spans="1:33" ht="15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</row>
    <row r="389" spans="1:33" ht="15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</row>
    <row r="390" spans="1:33" ht="15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</row>
    <row r="391" spans="1:33" ht="15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</row>
    <row r="392" spans="1:33" ht="15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</row>
    <row r="393" spans="1:33" ht="15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</row>
    <row r="394" spans="1:33" ht="15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</row>
    <row r="395" spans="1:33" ht="15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</row>
    <row r="396" spans="1:33" ht="15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</row>
    <row r="397" spans="1:33" ht="15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</row>
    <row r="398" spans="1:33" ht="15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</row>
    <row r="399" spans="1:33" ht="15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</row>
    <row r="400" spans="1:33" ht="15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</row>
    <row r="401" spans="1:33" ht="15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</row>
    <row r="402" spans="1:33" ht="15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</row>
    <row r="403" spans="1:33" ht="15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</row>
    <row r="404" spans="1:33" ht="15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</row>
    <row r="405" spans="1:33" ht="15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</row>
    <row r="406" spans="1:33" ht="15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</row>
    <row r="407" spans="1:33" ht="15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</row>
    <row r="408" spans="1:33" ht="15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</row>
    <row r="409" spans="1:33" ht="15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</row>
    <row r="410" spans="1:33" ht="15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</row>
    <row r="411" spans="1:33" ht="15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</row>
    <row r="412" spans="1:33" ht="15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</row>
    <row r="413" spans="1:33" ht="15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</row>
    <row r="414" spans="1:33" ht="15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</row>
    <row r="415" spans="1:33" ht="15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</row>
    <row r="416" spans="1:33" ht="15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</row>
    <row r="417" spans="1:33" ht="15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</row>
    <row r="418" spans="1:33" ht="15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</row>
    <row r="419" spans="1:33" ht="15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</row>
    <row r="420" spans="1:33" ht="15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</row>
    <row r="421" spans="1:33" ht="15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</row>
    <row r="422" spans="1:33" ht="15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</row>
    <row r="423" spans="1:33" ht="15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</row>
    <row r="424" spans="1:33" ht="15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</row>
    <row r="425" spans="1:33" ht="15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</row>
    <row r="426" spans="1:33" ht="15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</row>
    <row r="427" spans="1:33" ht="15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</row>
    <row r="428" spans="1:33" ht="15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</row>
    <row r="429" spans="1:33" ht="15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</row>
    <row r="430" spans="1:33" ht="15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</row>
    <row r="431" spans="1:33" ht="15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</row>
    <row r="432" spans="1:33" ht="15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</row>
    <row r="433" spans="1:33" ht="15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</row>
    <row r="434" spans="1:33" ht="15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</row>
    <row r="435" spans="1:33" ht="15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</row>
    <row r="436" spans="1:33" ht="15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</row>
    <row r="437" spans="1:33" ht="15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</row>
    <row r="438" spans="1:33" ht="15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</row>
    <row r="439" spans="1:33" ht="15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</row>
    <row r="440" spans="1:33" ht="15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</row>
    <row r="441" spans="1:33" ht="15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</row>
    <row r="442" spans="1:33" ht="15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</row>
    <row r="443" spans="1:33" ht="15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</row>
    <row r="444" spans="1:33" ht="15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</row>
    <row r="445" spans="1:33" ht="15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</row>
    <row r="446" spans="1:33" ht="15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</row>
    <row r="447" spans="1:33" ht="15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</row>
    <row r="448" spans="1:33" ht="15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</row>
    <row r="449" spans="1:33" ht="15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</row>
    <row r="450" spans="1:33" ht="15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</row>
    <row r="451" spans="1:33" ht="15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</row>
    <row r="452" spans="1:33" ht="15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</row>
    <row r="453" spans="1:33" ht="15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</row>
    <row r="454" spans="1:33" ht="15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</row>
    <row r="455" spans="1:33" ht="15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</row>
    <row r="456" spans="1:33" ht="15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</row>
    <row r="457" spans="1:33" ht="15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</row>
    <row r="458" spans="1:33" ht="15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</row>
    <row r="459" spans="1:33" ht="15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</row>
    <row r="460" spans="1:33" ht="15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</row>
    <row r="461" spans="1:33" ht="15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</row>
    <row r="462" spans="1:33" ht="15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</row>
    <row r="463" spans="1:33" ht="15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</row>
    <row r="464" spans="1:33" ht="15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</row>
    <row r="465" spans="1:33" ht="15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</row>
    <row r="466" spans="1:33" ht="15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</row>
    <row r="467" spans="1:33" ht="15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</row>
    <row r="468" spans="1:33" ht="15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</row>
    <row r="469" spans="1:33" ht="15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</row>
    <row r="470" spans="1:33" ht="15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</row>
    <row r="471" spans="1:33" ht="15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</row>
    <row r="472" spans="1:33" ht="15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</row>
    <row r="473" spans="1:33" ht="15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</row>
    <row r="474" spans="1:33" ht="15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</row>
    <row r="475" spans="1:33" ht="15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</row>
    <row r="476" spans="1:33" ht="15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</row>
    <row r="477" spans="1:33" ht="15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</row>
    <row r="478" spans="1:33" ht="15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</row>
    <row r="479" spans="1:33" ht="15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</row>
    <row r="480" spans="1:33" ht="15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</row>
    <row r="481" spans="1:33" ht="15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</row>
    <row r="482" spans="1:33" ht="15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</row>
    <row r="483" spans="1:33" ht="15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</row>
    <row r="484" spans="1:33" ht="15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</row>
    <row r="485" spans="1:33" ht="15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</row>
    <row r="486" spans="1:33" ht="15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</row>
    <row r="487" spans="1:33" ht="15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</row>
    <row r="488" spans="1:33" ht="15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</row>
    <row r="489" spans="1:33" ht="15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</row>
    <row r="490" spans="1:33" ht="15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</row>
    <row r="491" spans="1:33" ht="15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</row>
    <row r="492" spans="1:33" ht="15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</row>
    <row r="493" spans="1:33" ht="15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</row>
    <row r="494" spans="1:33" ht="15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</row>
    <row r="495" spans="1:33" ht="15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</row>
    <row r="496" spans="1:33" ht="15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</row>
    <row r="497" spans="1:33" ht="15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</row>
    <row r="498" spans="1:33" ht="15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</row>
    <row r="499" spans="1:33" ht="15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</row>
    <row r="500" spans="1:33" ht="15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</row>
    <row r="501" spans="1:33" ht="15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</row>
    <row r="502" spans="1:33" ht="15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</row>
    <row r="503" spans="1:33" ht="15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</row>
    <row r="504" spans="1:33" ht="15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</row>
    <row r="505" spans="1:33" ht="15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</row>
    <row r="506" spans="1:33" ht="15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</row>
    <row r="507" spans="1:33" ht="15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</row>
    <row r="508" spans="1:33" ht="15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</row>
    <row r="509" spans="1:33" ht="15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</row>
    <row r="510" spans="1:33" ht="15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</row>
    <row r="511" spans="1:33" ht="15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</row>
    <row r="512" spans="1:33" ht="15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</row>
    <row r="513" spans="1:33" ht="15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</row>
    <row r="514" spans="1:33" ht="15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</row>
    <row r="515" spans="1:33" ht="15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</row>
    <row r="516" spans="1:33" ht="15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</row>
    <row r="517" spans="1:33" ht="15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</row>
    <row r="518" spans="1:33" ht="15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</row>
    <row r="519" spans="1:33" ht="15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</row>
    <row r="520" spans="1:33" ht="15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</row>
    <row r="521" spans="1:33" ht="15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</row>
    <row r="522" spans="1:33" ht="15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</row>
    <row r="523" spans="1:33" ht="15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</row>
    <row r="524" spans="1:33" ht="15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</row>
    <row r="525" spans="1:33" ht="15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</row>
    <row r="526" spans="1:33" ht="15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</row>
    <row r="527" spans="1:33" ht="15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</row>
    <row r="528" spans="1:33" ht="15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</row>
    <row r="529" spans="1:33" ht="15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</row>
    <row r="530" spans="1:33" ht="15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</row>
    <row r="531" spans="1:33" ht="15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</row>
    <row r="532" spans="1:33" ht="15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</row>
    <row r="533" spans="1:33" ht="15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</row>
    <row r="534" spans="1:33" ht="15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</row>
    <row r="535" spans="1:33" ht="15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</row>
    <row r="536" spans="1:33" ht="15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</row>
    <row r="537" spans="1:33" ht="15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</row>
    <row r="538" spans="1:33" ht="15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</row>
    <row r="539" spans="1:33" ht="15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</row>
    <row r="540" spans="1:33" ht="15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</row>
    <row r="541" spans="1:33" ht="15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</row>
    <row r="542" spans="1:33" ht="15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</row>
    <row r="543" spans="1:33" ht="15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</row>
    <row r="544" spans="1:33" ht="15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</row>
    <row r="545" spans="1:33" ht="15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</row>
    <row r="546" spans="1:33" ht="15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</row>
    <row r="547" spans="1:33" ht="15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</row>
    <row r="548" spans="1:33" ht="15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</row>
    <row r="549" spans="1:33" ht="15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</row>
    <row r="550" spans="1:33" ht="15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</row>
    <row r="551" spans="1:33" ht="15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</row>
    <row r="552" spans="1:33" ht="15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</row>
    <row r="553" spans="1:33" ht="15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</row>
    <row r="554" spans="1:33" ht="15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</row>
    <row r="555" spans="1:33" ht="15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</row>
    <row r="556" spans="1:33" ht="15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</row>
    <row r="557" spans="1:33" ht="15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</row>
    <row r="558" spans="1:33" ht="15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</row>
    <row r="559" spans="1:33" ht="15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</row>
    <row r="560" spans="1:33" ht="15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</row>
    <row r="561" spans="1:33" ht="15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</row>
    <row r="562" spans="1:33" ht="15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</row>
    <row r="563" spans="1:33" ht="15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</row>
    <row r="564" spans="1:33" ht="15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</row>
    <row r="565" spans="1:33" ht="15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</row>
    <row r="566" spans="1:33" ht="15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</row>
    <row r="567" spans="1:33" ht="15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</row>
    <row r="568" spans="1:33" ht="15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</row>
    <row r="569" spans="1:33" ht="15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</row>
    <row r="570" spans="1:33" ht="15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</row>
    <row r="571" spans="1:33" ht="15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</row>
    <row r="572" spans="1:33" ht="15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</row>
    <row r="573" spans="1:33" ht="15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</row>
    <row r="574" spans="1:33" ht="15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</row>
    <row r="575" spans="1:33" ht="15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</row>
    <row r="576" spans="1:33" ht="15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</row>
    <row r="577" spans="1:33" ht="15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</row>
    <row r="578" spans="1:33" ht="15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</row>
    <row r="579" spans="1:33" ht="15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</row>
    <row r="580" spans="1:33" ht="15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</row>
    <row r="581" spans="1:33" ht="15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</row>
    <row r="582" spans="1:33" ht="15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</row>
    <row r="583" spans="1:33" ht="15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</row>
    <row r="584" spans="1:33" ht="15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</row>
    <row r="585" spans="1:33" ht="15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</row>
    <row r="586" spans="1:33" ht="15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</row>
    <row r="587" spans="1:33" ht="15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</row>
    <row r="588" spans="1:33" ht="15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</row>
    <row r="589" spans="1:33" ht="15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</row>
    <row r="590" spans="1:33" ht="15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</row>
    <row r="591" spans="1:33" ht="15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</row>
    <row r="592" spans="1:33" ht="15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</row>
    <row r="593" spans="1:33" ht="15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</row>
    <row r="594" spans="1:33" ht="15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</row>
    <row r="595" spans="1:33" ht="15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</row>
    <row r="596" spans="1:33" ht="15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</row>
    <row r="597" spans="1:33" ht="15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</row>
    <row r="598" spans="1:33" ht="15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</row>
    <row r="599" spans="1:33" ht="15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</row>
    <row r="600" spans="1:33" ht="15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</row>
    <row r="601" spans="1:33" ht="15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</row>
    <row r="602" spans="1:33" ht="15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</row>
    <row r="603" spans="1:33" ht="15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</row>
    <row r="604" spans="1:33" ht="15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</row>
    <row r="605" spans="1:33" ht="15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</row>
    <row r="606" spans="1:33" ht="15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</row>
    <row r="607" spans="1:33" ht="15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</row>
    <row r="608" spans="1:33" ht="15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</row>
    <row r="609" spans="1:33" ht="15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</row>
    <row r="610" spans="1:33" ht="15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</row>
    <row r="611" spans="1:33" ht="15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</row>
    <row r="612" spans="1:33" ht="15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</row>
    <row r="613" spans="1:33" ht="15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</row>
    <row r="614" spans="1:33" ht="15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</row>
    <row r="615" spans="1:33" ht="15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</row>
    <row r="616" spans="1:33" ht="15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</row>
    <row r="617" spans="1:33" ht="15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</row>
    <row r="618" spans="1:33" ht="15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</row>
    <row r="619" spans="1:33" ht="15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</row>
    <row r="620" spans="1:33" ht="15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</row>
    <row r="621" spans="1:33" ht="15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</row>
    <row r="622" spans="1:33" ht="15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</row>
    <row r="623" spans="1:33" ht="15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</row>
    <row r="624" spans="1:33" ht="15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</row>
    <row r="625" spans="1:33" ht="15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</row>
    <row r="626" spans="1:33" ht="15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</row>
    <row r="627" spans="1:33" ht="15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</row>
    <row r="628" spans="1:33" ht="15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</row>
    <row r="629" spans="1:33" ht="15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</row>
    <row r="630" spans="1:33" ht="15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</row>
    <row r="631" spans="1:33" ht="15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</row>
    <row r="632" spans="1:33" ht="15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</row>
    <row r="633" spans="1:33" ht="15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</row>
    <row r="634" spans="1:33" ht="15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</row>
    <row r="635" spans="1:33" ht="15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</row>
    <row r="636" spans="1:33" ht="15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</row>
    <row r="637" spans="1:33" ht="15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</row>
    <row r="638" spans="1:33" ht="15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</row>
    <row r="639" spans="1:33" ht="15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</row>
    <row r="640" spans="1:33" ht="15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</row>
    <row r="641" spans="1:33" ht="15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</row>
    <row r="642" spans="1:33" ht="15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</row>
    <row r="643" spans="1:33" ht="15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</row>
    <row r="644" spans="1:33" ht="15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</row>
    <row r="645" spans="1:33" ht="15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</row>
    <row r="646" spans="1:33" ht="15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</row>
    <row r="647" spans="1:33" ht="15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</row>
    <row r="648" spans="1:33" ht="15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</row>
    <row r="649" spans="1:33" ht="15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</row>
    <row r="650" spans="1:33" ht="15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</row>
    <row r="651" spans="1:33" ht="15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</row>
    <row r="652" spans="1:33" ht="15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</row>
    <row r="653" spans="1:33" ht="15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</row>
    <row r="654" spans="1:33" ht="15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</row>
    <row r="655" spans="1:33" ht="15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</row>
    <row r="656" spans="1:33" ht="15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</row>
    <row r="657" spans="1:33" ht="15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</row>
    <row r="658" spans="1:33" ht="15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</row>
    <row r="659" spans="1:33" ht="15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</row>
    <row r="660" spans="1:33" ht="15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</row>
    <row r="661" spans="1:33" ht="15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</row>
    <row r="662" spans="1:33" ht="15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</row>
    <row r="663" spans="1:33" ht="15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</row>
    <row r="664" spans="1:33" ht="15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</row>
    <row r="665" spans="1:33" ht="15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</row>
    <row r="666" spans="1:33" ht="15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</row>
    <row r="667" spans="1:33" ht="15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</row>
    <row r="668" spans="1:33" ht="15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</row>
    <row r="669" spans="1:33" ht="15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</row>
    <row r="670" spans="1:33" ht="15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</row>
    <row r="671" spans="1:33" ht="15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</row>
    <row r="672" spans="1:33" ht="15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</row>
    <row r="673" spans="1:33" ht="15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</row>
    <row r="674" spans="1:33" ht="15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</row>
    <row r="675" spans="1:33" ht="15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</row>
    <row r="676" spans="1:33" ht="15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</row>
    <row r="677" spans="1:33" ht="15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</row>
    <row r="678" spans="1:33" ht="15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</row>
    <row r="679" spans="1:33" ht="15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</row>
    <row r="680" spans="1:33" ht="15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</row>
    <row r="681" spans="1:33" ht="15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</row>
    <row r="682" spans="1:33" ht="15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</row>
    <row r="683" spans="1:33" ht="15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</row>
    <row r="684" spans="1:33" ht="15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</row>
    <row r="685" spans="1:33" ht="15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</row>
    <row r="686" spans="1:33" ht="15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</row>
    <row r="687" spans="1:33" ht="15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</row>
    <row r="688" spans="1:33" ht="15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</row>
    <row r="689" spans="1:33" ht="15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</row>
    <row r="690" spans="1:33" ht="15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</row>
    <row r="691" spans="1:33" ht="15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</row>
    <row r="692" spans="1:33" ht="15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</row>
    <row r="693" spans="1:33" ht="15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</row>
    <row r="694" spans="1:33" ht="15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</row>
    <row r="695" spans="1:33" ht="15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</row>
    <row r="696" spans="1:33" ht="15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</row>
    <row r="697" spans="1:33" ht="15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</row>
    <row r="698" spans="1:33" ht="15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</row>
    <row r="699" spans="1:33" ht="15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</row>
    <row r="700" spans="1:33" ht="15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</row>
    <row r="701" spans="1:33" ht="15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</row>
    <row r="702" spans="1:33" ht="15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</row>
    <row r="703" spans="1:33" ht="15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</row>
    <row r="704" spans="1:33" ht="15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</row>
    <row r="705" spans="1:33" ht="15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</row>
    <row r="706" spans="1:33" ht="15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</row>
    <row r="707" spans="1:33" ht="15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</row>
    <row r="708" spans="1:33" ht="15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</row>
    <row r="709" spans="1:33" ht="15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</row>
    <row r="710" spans="1:33" ht="15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</row>
    <row r="711" spans="1:33" ht="15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</row>
    <row r="712" spans="1:33" ht="15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</row>
    <row r="713" spans="1:33" ht="15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</row>
    <row r="714" spans="1:33" ht="15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</row>
    <row r="715" spans="1:33" ht="15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</row>
    <row r="716" spans="1:33" ht="15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</row>
    <row r="717" spans="1:33" ht="15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</row>
    <row r="718" spans="1:33" ht="15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</row>
    <row r="719" spans="1:33" ht="15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</row>
    <row r="720" spans="1:33" ht="15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</row>
    <row r="721" spans="1:33" ht="15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</row>
    <row r="722" spans="1:33" ht="15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</row>
    <row r="723" spans="1:33" ht="15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</row>
    <row r="724" spans="1:33" ht="15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</row>
    <row r="725" spans="1:33" ht="15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</row>
    <row r="726" spans="1:33" ht="15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</row>
    <row r="727" spans="1:33" ht="15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</row>
    <row r="728" spans="1:33" ht="15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</row>
    <row r="729" spans="1:33" ht="15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</row>
    <row r="730" spans="1:33" ht="15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</row>
    <row r="731" spans="1:33" ht="15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</row>
    <row r="732" spans="1:33" ht="15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</row>
    <row r="733" spans="1:33" ht="15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</row>
    <row r="734" spans="1:33" ht="15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</row>
    <row r="735" spans="1:33" ht="15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</row>
    <row r="736" spans="1:33" ht="15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</row>
    <row r="737" spans="1:33" ht="15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</row>
    <row r="738" spans="1:33" ht="15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</row>
    <row r="739" spans="1:33" ht="15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</row>
    <row r="740" spans="1:33" ht="15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</row>
    <row r="741" spans="1:33" ht="15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</row>
    <row r="742" spans="1:33" ht="15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</row>
    <row r="743" spans="1:33" ht="15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</row>
    <row r="744" spans="1:33" ht="15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</row>
    <row r="745" spans="1:33" ht="15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</row>
    <row r="746" spans="1:33" ht="15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</row>
    <row r="747" spans="1:33" ht="15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</row>
    <row r="748" spans="1:33" ht="15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</row>
    <row r="749" spans="1:33" ht="15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</row>
    <row r="750" spans="1:33" ht="15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</row>
    <row r="751" spans="1:33" ht="15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</row>
    <row r="752" spans="1:33" ht="15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</row>
    <row r="753" spans="1:33" ht="15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</row>
    <row r="754" spans="1:33" ht="15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</row>
    <row r="755" spans="1:33" ht="15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</row>
    <row r="756" spans="1:33" ht="15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</row>
    <row r="757" spans="1:33" ht="15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</row>
    <row r="758" spans="1:33" ht="15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</row>
    <row r="759" spans="1:33" ht="15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</row>
    <row r="760" spans="1:33" ht="15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</row>
    <row r="761" spans="1:33" ht="15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</row>
    <row r="762" spans="1:33" ht="15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</row>
    <row r="763" spans="1:33" ht="15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</row>
    <row r="764" spans="1:33" ht="15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</row>
    <row r="765" spans="1:33" ht="15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</row>
    <row r="766" spans="1:33" ht="15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</row>
    <row r="767" spans="1:33" ht="15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</row>
    <row r="768" spans="1:33" ht="15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</row>
    <row r="769" spans="1:33" ht="15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</row>
    <row r="770" spans="1:33" ht="15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</row>
    <row r="771" spans="1:33" ht="15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</row>
    <row r="772" spans="1:33" ht="15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</row>
    <row r="773" spans="1:33" ht="15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</row>
    <row r="774" spans="1:33" ht="15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</row>
    <row r="775" spans="1:33" ht="15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</row>
    <row r="776" spans="1:33" ht="15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</row>
    <row r="777" spans="1:33" ht="15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</row>
    <row r="778" spans="1:33" ht="15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</row>
    <row r="779" spans="1:33" ht="15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</row>
    <row r="780" spans="1:33" ht="15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</row>
    <row r="781" spans="1:33" ht="15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</row>
    <row r="782" spans="1:33" ht="15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</row>
    <row r="783" spans="1:33" ht="15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</row>
    <row r="784" spans="1:33" ht="15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</row>
    <row r="785" spans="1:33" ht="15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</row>
    <row r="786" spans="1:33" ht="15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</row>
    <row r="787" spans="1:33" ht="15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</row>
    <row r="788" spans="1:33" ht="15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</row>
    <row r="789" spans="1:33" ht="15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</row>
    <row r="790" spans="1:33" ht="15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</row>
    <row r="791" spans="1:33" ht="15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</row>
    <row r="792" spans="1:33" ht="15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</row>
    <row r="793" spans="1:33" ht="15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</row>
    <row r="794" spans="1:33" ht="15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</row>
    <row r="795" spans="1:33" ht="15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</row>
    <row r="796" spans="1:33" ht="15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  <c r="AD796" s="60"/>
      <c r="AE796" s="60"/>
      <c r="AF796" s="60"/>
      <c r="AG796" s="60"/>
    </row>
    <row r="797" spans="1:33" ht="15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  <c r="AD797" s="60"/>
      <c r="AE797" s="60"/>
      <c r="AF797" s="60"/>
      <c r="AG797" s="60"/>
    </row>
    <row r="798" spans="1:33" ht="15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</row>
    <row r="799" spans="1:33" ht="15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</row>
    <row r="800" spans="1:33" ht="15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</row>
    <row r="801" spans="1:33" ht="15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</row>
    <row r="802" spans="1:33" ht="15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</row>
    <row r="803" spans="1:33" ht="15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</row>
    <row r="804" spans="1:33" ht="15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</row>
    <row r="805" spans="1:33" ht="15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</row>
    <row r="806" spans="1:33" ht="15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</row>
    <row r="807" spans="1:33" ht="15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</row>
    <row r="808" spans="1:33" ht="15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</row>
    <row r="809" spans="1:33" ht="15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</row>
    <row r="810" spans="1:33" ht="15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</row>
    <row r="811" spans="1:33" ht="15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</row>
    <row r="812" spans="1:33" ht="15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</row>
    <row r="813" spans="1:33" ht="15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</row>
    <row r="814" spans="1:33" ht="15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</row>
    <row r="815" spans="1:33" ht="15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</row>
    <row r="816" spans="1:33" ht="15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</row>
    <row r="817" spans="1:33" ht="15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</row>
    <row r="818" spans="1:33" ht="15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</row>
    <row r="819" spans="1:33" ht="15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</row>
    <row r="820" spans="1:33" ht="15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</row>
    <row r="821" spans="1:33" ht="15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</row>
    <row r="822" spans="1:33" ht="15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</row>
    <row r="823" spans="1:33" ht="15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</row>
    <row r="824" spans="1:33" ht="15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</row>
    <row r="825" spans="1:33" ht="15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</row>
    <row r="826" spans="1:33" ht="15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</row>
    <row r="827" spans="1:33" ht="15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</row>
    <row r="828" spans="1:33" ht="15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</row>
    <row r="829" spans="1:33" ht="15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</row>
    <row r="830" spans="1:33" ht="15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</row>
    <row r="831" spans="1:33" ht="15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</row>
    <row r="832" spans="1:33" ht="15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</row>
    <row r="833" spans="1:33" ht="15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</row>
    <row r="834" spans="1:33" ht="15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</row>
    <row r="835" spans="1:33" ht="15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</row>
    <row r="836" spans="1:33" ht="15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</row>
    <row r="837" spans="1:33" ht="15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</row>
    <row r="838" spans="1:33" ht="15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</row>
    <row r="839" spans="1:33" ht="15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</row>
    <row r="840" spans="1:33" ht="15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</row>
    <row r="841" spans="1:33" ht="15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</row>
    <row r="842" spans="1:33" ht="15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</row>
    <row r="843" spans="1:33" ht="15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</row>
    <row r="844" spans="1:33" ht="15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</row>
    <row r="845" spans="1:33" ht="15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</row>
    <row r="846" spans="1:33" ht="15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</row>
    <row r="847" spans="1:33" ht="15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</row>
    <row r="848" spans="1:33" ht="15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</row>
    <row r="849" spans="1:33" ht="15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</row>
    <row r="850" spans="1:33" ht="15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</row>
    <row r="851" spans="1:33" ht="15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</row>
    <row r="852" spans="1:33" ht="15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</row>
    <row r="853" spans="1:33" ht="15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</row>
    <row r="854" spans="1:33" ht="15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</row>
    <row r="855" spans="1:33" ht="15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</row>
    <row r="856" spans="1:33" ht="15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</row>
    <row r="857" spans="1:33" ht="15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</row>
    <row r="858" spans="1:33" ht="15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</row>
    <row r="859" spans="1:33" ht="15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</row>
    <row r="860" spans="1:33" ht="15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</row>
    <row r="861" spans="1:33" ht="15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</row>
    <row r="862" spans="1:33" ht="15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</row>
    <row r="863" spans="1:33" ht="15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</row>
    <row r="864" spans="1:33" ht="15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</row>
    <row r="865" spans="1:33" ht="15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</row>
    <row r="866" spans="1:33" ht="15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</row>
    <row r="867" spans="1:33" ht="15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</row>
    <row r="868" spans="1:33" ht="15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</row>
    <row r="869" spans="1:33" ht="15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</row>
    <row r="870" spans="1:33" ht="15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</row>
    <row r="871" spans="1:33" ht="15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</row>
    <row r="872" spans="1:33" ht="15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</row>
    <row r="873" spans="1:33" ht="15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</row>
    <row r="874" spans="1:33" ht="15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</row>
    <row r="875" spans="1:33" ht="15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</row>
    <row r="876" spans="1:33" ht="15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</row>
    <row r="877" spans="1:33" ht="15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</row>
    <row r="878" spans="1:33" ht="15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</row>
    <row r="879" spans="1:33" ht="15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</row>
    <row r="880" spans="1:33" ht="15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</row>
    <row r="881" spans="1:33" ht="15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</row>
    <row r="882" spans="1:33" ht="15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</row>
    <row r="883" spans="1:33" ht="15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</row>
    <row r="884" spans="1:33" ht="15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</row>
    <row r="885" spans="1:33" ht="15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</row>
    <row r="886" spans="1:33" ht="15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</row>
    <row r="887" spans="1:33" ht="15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</row>
    <row r="888" spans="1:33" ht="15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</row>
    <row r="889" spans="1:33" ht="15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</row>
    <row r="890" spans="1:33" ht="15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</row>
    <row r="891" spans="1:33" ht="15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</row>
    <row r="892" spans="1:33" ht="15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</row>
    <row r="893" spans="1:33" ht="15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</row>
    <row r="894" spans="1:33" ht="15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</row>
    <row r="895" spans="1:33" ht="15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</row>
    <row r="896" spans="1:33" ht="15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</row>
    <row r="897" spans="1:33" ht="15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</row>
    <row r="898" spans="1:33" ht="15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</row>
    <row r="899" spans="1:33" ht="15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</row>
    <row r="900" spans="1:33" ht="15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</row>
    <row r="901" spans="1:33" ht="15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</row>
    <row r="902" spans="1:33" ht="15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</row>
    <row r="903" spans="1:33" ht="15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</row>
    <row r="904" spans="1:33" ht="15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</row>
    <row r="905" spans="1:33" ht="15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</row>
    <row r="906" spans="1:33" ht="15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</row>
    <row r="907" spans="1:33" ht="15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</row>
    <row r="908" spans="1:33" ht="15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</row>
    <row r="909" spans="1:33" ht="15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</row>
    <row r="910" spans="1:33" ht="15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</row>
    <row r="911" spans="1:33" ht="15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</row>
    <row r="912" spans="1:33" ht="15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</row>
    <row r="913" spans="1:33" ht="15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</row>
    <row r="914" spans="1:33" ht="15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</row>
    <row r="915" spans="1:33" ht="15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</row>
    <row r="916" spans="1:33" ht="15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</row>
    <row r="917" spans="1:33" ht="15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</row>
    <row r="918" spans="1:33" ht="15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</row>
    <row r="919" spans="1:33" ht="15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</row>
    <row r="920" spans="1:33" ht="15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</row>
    <row r="921" spans="1:33" ht="15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</row>
    <row r="922" spans="1:33" ht="15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</row>
    <row r="923" spans="1:33" ht="15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</row>
    <row r="924" spans="1:33" ht="15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</row>
    <row r="925" spans="1:33" ht="15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</row>
    <row r="926" spans="1:33" ht="15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</row>
    <row r="927" spans="1:33" ht="15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</row>
    <row r="928" spans="1:33" ht="15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</row>
    <row r="929" spans="1:33" ht="15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</row>
    <row r="930" spans="1:33" ht="15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</row>
    <row r="931" spans="1:33" ht="15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</row>
    <row r="932" spans="1:33" ht="15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</row>
    <row r="933" spans="1:33" ht="15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</row>
    <row r="934" spans="1:33" ht="15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</row>
    <row r="935" spans="1:33" ht="15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</row>
    <row r="936" spans="1:33" ht="15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</row>
    <row r="937" spans="1:33" ht="15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</row>
    <row r="938" spans="1:33" ht="15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</row>
    <row r="939" spans="1:33" ht="15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</row>
    <row r="940" spans="1:33" ht="15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</row>
    <row r="941" spans="1:33" ht="15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</row>
    <row r="942" spans="1:33" ht="15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</row>
    <row r="943" spans="1:33" ht="15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</row>
    <row r="944" spans="1:33" ht="15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</row>
    <row r="945" spans="1:33" ht="15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</row>
    <row r="946" spans="1:33" ht="15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</row>
    <row r="947" spans="1:33" ht="15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</row>
    <row r="948" spans="1:33" ht="15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</row>
    <row r="949" spans="1:33" ht="15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</row>
    <row r="950" spans="1:33" ht="15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</row>
    <row r="951" spans="1:33" ht="15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</row>
    <row r="952" spans="1:33" ht="15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</row>
    <row r="953" spans="1:33" ht="15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</row>
    <row r="954" spans="1:33" ht="15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</row>
    <row r="955" spans="1:33" ht="15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</row>
    <row r="956" spans="1:33" ht="15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</row>
    <row r="957" spans="1:33" ht="15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</row>
    <row r="958" spans="1:33" ht="15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</row>
    <row r="959" spans="1:33" ht="15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</row>
    <row r="960" spans="1:33" ht="15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</row>
    <row r="961" spans="1:33" ht="15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</row>
    <row r="962" spans="1:33" ht="15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</row>
    <row r="963" spans="1:33" ht="15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</row>
    <row r="964" spans="1:33" ht="15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</row>
    <row r="965" spans="1:33" ht="15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</row>
    <row r="966" spans="1:33" ht="15.75" customHeight="1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</row>
    <row r="967" spans="1:33" ht="15.75" customHeight="1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</row>
    <row r="968" spans="1:33" ht="15.75" customHeight="1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</row>
    <row r="969" spans="1:33" ht="15.75" customHeight="1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</row>
    <row r="970" spans="1:33" ht="15.75" customHeight="1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</row>
    <row r="971" spans="1:33" ht="15.75" customHeight="1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</row>
    <row r="972" spans="1:33" ht="15.75" customHeight="1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</row>
    <row r="973" spans="1:33" ht="15.75" customHeight="1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</row>
    <row r="974" spans="1:33" ht="15.75" customHeight="1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</row>
    <row r="975" spans="1:33" ht="15.75" customHeight="1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</row>
    <row r="976" spans="1:33" ht="15.75" customHeight="1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</row>
    <row r="977" spans="1:33" ht="15.75" customHeight="1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</row>
    <row r="978" spans="1:33" ht="15.75" customHeight="1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</row>
    <row r="979" spans="1:33" ht="15.75" customHeight="1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</row>
    <row r="980" spans="1:33" ht="15.75" customHeight="1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</row>
    <row r="981" spans="1:33" ht="15.75" customHeight="1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</row>
    <row r="982" spans="1:33" ht="15.75" customHeight="1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</row>
    <row r="983" spans="1:33" ht="15.75" customHeight="1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</row>
    <row r="984" spans="1:33" ht="15.75" customHeight="1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</row>
    <row r="985" spans="1:33" ht="15.75" customHeight="1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</row>
    <row r="986" spans="1:33" ht="15.75" customHeight="1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</row>
    <row r="987" spans="1:33" ht="15.75" customHeight="1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</row>
    <row r="988" spans="1:33" ht="15.75" customHeight="1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</row>
    <row r="989" spans="1:33" ht="15.75" customHeight="1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</row>
    <row r="990" spans="1:33" ht="15.75" customHeight="1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</row>
    <row r="991" spans="1:33" ht="15.75" customHeight="1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</row>
    <row r="992" spans="1:33" ht="15.75" customHeight="1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</row>
    <row r="993" spans="1:33" ht="15.75" customHeight="1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</row>
    <row r="994" spans="1:33" ht="15.75" customHeight="1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</row>
    <row r="995" spans="1:33" ht="15.75" customHeight="1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</row>
    <row r="996" spans="1:33" ht="15.75" customHeight="1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</row>
    <row r="997" spans="1:33" ht="15.75" customHeight="1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</row>
    <row r="998" spans="1:33" ht="15.75" customHeight="1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</row>
    <row r="999" spans="1:33" ht="15.75" customHeight="1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</row>
    <row r="1000" spans="1:33" ht="15.75" customHeight="1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</row>
    <row r="1001" spans="1:33" ht="15.75" customHeight="1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</row>
    <row r="1002" spans="1:33" ht="15.75" customHeight="1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</row>
    <row r="1003" spans="1:33" ht="15.75" customHeight="1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</row>
    <row r="1004" spans="1:33" ht="15.75" customHeight="1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</row>
    <row r="1005" spans="1:33" ht="15.75" customHeight="1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</row>
    <row r="1006" spans="1:33" ht="15.75" customHeight="1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</row>
    <row r="1007" spans="1:33" ht="15.75" customHeight="1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</row>
    <row r="1008" spans="1:33" ht="15.75" customHeight="1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</row>
    <row r="1009" spans="1:33" ht="15.75" customHeight="1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</row>
    <row r="1010" spans="1:33" ht="15.75" customHeight="1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</row>
    <row r="1011" spans="1:33" ht="15.75" customHeight="1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</row>
    <row r="1012" spans="1:33" ht="15.75" customHeight="1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</row>
    <row r="1013" spans="1:33" ht="15.75" customHeight="1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</row>
    <row r="1014" spans="1:33" ht="15.75" customHeight="1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</row>
    <row r="1015" spans="1:33" ht="15.75" customHeight="1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</row>
    <row r="1016" spans="1:33" ht="15.75" customHeight="1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</row>
    <row r="1017" spans="1:33" ht="15.75" customHeight="1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</row>
    <row r="1018" spans="1:33" ht="15.75" customHeight="1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</row>
    <row r="1019" spans="1:33" ht="15.75" customHeight="1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</row>
    <row r="1020" spans="1:33" ht="15.75" customHeight="1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</row>
    <row r="1021" spans="1:33" ht="15.75" customHeight="1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</row>
    <row r="1022" spans="1:33" ht="15.75" customHeight="1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</row>
    <row r="1023" spans="1:33" ht="15.75" customHeight="1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</row>
    <row r="1024" spans="1:33" ht="15.75" customHeight="1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</row>
  </sheetData>
  <mergeCells count="15">
    <mergeCell ref="B28:F28"/>
    <mergeCell ref="D4:J4"/>
    <mergeCell ref="D3:J3"/>
    <mergeCell ref="D2:J2"/>
    <mergeCell ref="B24:F24"/>
    <mergeCell ref="B27:F27"/>
    <mergeCell ref="B56:F56"/>
    <mergeCell ref="B57:J57"/>
    <mergeCell ref="B58:F58"/>
    <mergeCell ref="B30:J30"/>
    <mergeCell ref="B42:F42"/>
    <mergeCell ref="B44:J44"/>
    <mergeCell ref="B48:F48"/>
    <mergeCell ref="B50:J50"/>
    <mergeCell ref="B53:F53"/>
  </mergeCells>
  <printOptions horizontalCentered="1"/>
  <pageMargins left="0.19685039370078741" right="0.19685039370078741" top="0.47244094488188981" bottom="7.874015748031496E-2" header="0" footer="0"/>
  <pageSetup orientation="landscape" r:id="rId1"/>
  <headerFooter>
    <oddHeader>&amp;C&amp;A</oddHeader>
    <oddFooter>&amp;CPágina &amp;P</oddFooter>
  </headerFooter>
  <rowBreaks count="1" manualBreakCount="1">
    <brk id="94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E1000"/>
  <sheetViews>
    <sheetView workbookViewId="0"/>
  </sheetViews>
  <sheetFormatPr baseColWidth="10" defaultColWidth="14.42578125" defaultRowHeight="15" customHeight="1"/>
  <cols>
    <col min="1" max="3" width="10.7109375" customWidth="1"/>
    <col min="4" max="4" width="15.85546875" customWidth="1"/>
    <col min="5" max="5" width="17.5703125" customWidth="1"/>
    <col min="6" max="26" width="10.7109375" customWidth="1"/>
  </cols>
  <sheetData>
    <row r="11" spans="4:4">
      <c r="D11" s="136"/>
    </row>
    <row r="12" spans="4:4">
      <c r="D12" s="136"/>
    </row>
    <row r="13" spans="4:4">
      <c r="D13" s="136"/>
    </row>
    <row r="21" spans="5:5" ht="15.75" customHeight="1"/>
    <row r="22" spans="5:5" ht="15.75" customHeight="1"/>
    <row r="23" spans="5:5" ht="15.75" customHeight="1">
      <c r="E23" s="136"/>
    </row>
    <row r="24" spans="5:5" ht="15.75" customHeight="1">
      <c r="E24" s="136"/>
    </row>
    <row r="25" spans="5:5" ht="15.75" customHeight="1">
      <c r="E25" s="136"/>
    </row>
    <row r="26" spans="5:5" ht="15.75" customHeight="1"/>
    <row r="27" spans="5:5" ht="15.75" customHeight="1"/>
    <row r="28" spans="5:5" ht="15.75" customHeight="1"/>
    <row r="29" spans="5:5" ht="15.75" customHeight="1"/>
    <row r="30" spans="5:5" ht="15.75" customHeight="1"/>
    <row r="31" spans="5:5" ht="15.75" customHeight="1"/>
    <row r="32" spans="5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Trimestre 2022</vt:lpstr>
      <vt:lpstr>2 Trimestre 2022 </vt:lpstr>
      <vt:lpstr>SEPTIEMBRE </vt:lpstr>
      <vt:lpstr>3 Trimestre 2022 </vt:lpstr>
      <vt:lpstr>4 Trimestre 2022 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UNILLANOS</cp:lastModifiedBy>
  <dcterms:created xsi:type="dcterms:W3CDTF">2022-04-28T15:44:59Z</dcterms:created>
  <dcterms:modified xsi:type="dcterms:W3CDTF">2023-03-03T19:36:34Z</dcterms:modified>
</cp:coreProperties>
</file>